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5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<sst xmlns="http://schemas.openxmlformats.org/spreadsheetml/2006/main" count="371" uniqueCount="199">
  <si>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</si>
  <si>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</si>
  <si>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</si>
  <si>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</si>
  <si>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</si>
  <si>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</si>
  <si>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</si>
  <si>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</si>
  <si>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30-Sep-2019</t>
  </si>
  <si>
    <t xml:space="preserve">     b. If under 31(1)(c) then indicate date of allotment/extinguishment 30-Sep-2019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</si>
  <si>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</si>
  <si>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</si>
  <si>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</si>
  <si>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</si>
  <si>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</si>
  <si>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</si>
  <si>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</si>
  <si>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</si>
  <si>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</si>
  <si>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</si>
  <si>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</si>
  <si>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</si>
  <si>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</si>
  <si>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</si>
  <si>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</si>
  <si>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</si>
  <si>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</si>
  <si>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</si>
  <si>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</si>
  <si>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</si>
  <si>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</si>
  <si>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</si>
  <si>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</si>
  <si>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</si>
  <si>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</si>
  <si>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</si>
  <si>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</si>
  <si>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</si>
  <si>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</si>
  <si>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</si>
  <si>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</si>
  <si>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</si>
  <si>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</si>
  <si>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</si>
  <si>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</si>
  <si>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</si>
  <si>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</si>
  <si>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</si>
  <si>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</si>
  <si>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</si>
  <si>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</si>
  <si>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</si>
  <si>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</si>
  <si>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</si>
  <si>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</si>
  <si>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</si>
  <si>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</si>
  <si>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</si>
  <si>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</si>
  <si>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</si>
  <si>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</si>
  <si>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</si>
  <si>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</si>
  <si>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</si>
  <si>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</si>
  <si>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</si>
  <si>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</si>
  <si>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</si>
  <si>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</si>
  <si>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</si>
  <si>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</si>
  <si>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N ANITHA JAIN</t>
  </si>
  <si>
    <t>AAEPA3371N</t>
  </si>
  <si>
    <t>SAPNA</t>
  </si>
  <si>
    <t>BKRPS2280L</t>
  </si>
  <si>
    <t>GAJRAJ JAIN .</t>
  </si>
  <si>
    <t>AAFPJ8668N</t>
  </si>
  <si>
    <t>ANOPCHAND JAIN</t>
  </si>
  <si>
    <t>AAEPA3722H</t>
  </si>
  <si>
    <t>NAVIN KUMAR JAIN</t>
  </si>
  <si>
    <t>AAEPJ0185D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</si>
  <si>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</si>
  <si>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</si>
  <si>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</si>
  <si>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</si>
  <si>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</si>
  <si>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</si>
  <si>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</si>
  <si>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</si>
  <si>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</si>
  <si>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</si>
  <si>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</si>
  <si>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</si>
  <si>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</si>
  <si>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</si>
  <si>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</si>
  <si>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</si>
  <si>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</si>
  <si>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</si>
  <si>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</si>
  <si>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</si>
  <si>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</si>
  <si>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</si>
  <si>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</si>
  <si>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</si>
  <si>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</si>
  <si>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</si>
  <si>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</si>
  <si>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</si>
  <si>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</si>
  <si>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</si>
  <si>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</si>
  <si>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</si>
  <si>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</si>
  <si>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</si>
  <si>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</si>
  <si>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</si>
  <si>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</si>
  <si>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</si>
  <si>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</si>
  <si>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</si>
  <si>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</si>
  <si>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</si>
  <si>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</si>
  <si>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</si>
  <si>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</si>
  <si>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</si>
  <si>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</si>
  <si>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</si>
  <si>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</si>
  <si>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</si>
  <si>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</si>
  <si>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</si>
  <si>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</si>
  <si>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</si>
  <si>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</si>
  <si>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</si>
  <si>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</si>
  <si>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</si>
  <si>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</si>
  <si>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</si>
  <si>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</si>
  <si>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ANIL BOHRA</t>
  </si>
  <si>
    <t>AAFPB8214N</t>
  </si>
  <si>
    <t>0</t>
  </si>
  <si>
    <t>DINESH KUMAR BORA</t>
  </si>
  <si>
    <t>AFWPD3557J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</si>
  <si>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</si>
  <si>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</si>
  <si>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</si>
  <si>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</si>
  <si>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</si>
  <si>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</si>
  <si>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ARROWSPACE ADVISORS PRIVATE 
LIMITED</t>
  </si>
  <si>
    <t>AAKCA2800K</t>
  </si>
  <si>
    <t>SURUCHI TIE UP PRIVATE LIMITED</t>
  </si>
  <si>
    <t>AAQCS6006F</t>
  </si>
  <si>
    <t>Clearing Members</t>
  </si>
  <si>
    <t>HINDU UNDIVIDED FAMILIES</t>
  </si>
  <si>
    <t>NRI – Non- Repat</t>
  </si>
  <si>
    <t>NRI – Repat</t>
  </si>
  <si>
    <t>NRI – Non- Repat-Minor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</si>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</sst>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0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  <xf numFmtId="164" fontId="1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top"/>
    </xf>
    <xf numFmtId="164" fontId="0" fillId="0" borderId="1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48" zoomScaleNormal="48"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48" zoomScaleNormal="48"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/>
      <c r="K3" s="5"/>
      <c r="L3" s="5"/>
      <c r="M3" s="5" t="s">
        <v>33</v>
      </c>
      <c r="N3" s="5" t="s">
        <v>34</v>
      </c>
      <c r="O3" s="5" t="s">
        <v>35</v>
      </c>
      <c r="P3" s="5"/>
      <c r="Q3" s="5" t="s">
        <v>36</v>
      </c>
      <c r="R3" s="5"/>
      <c r="S3" s="5" t="s">
        <v>37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38</v>
      </c>
      <c r="J8" s="6"/>
      <c r="K8" s="6"/>
      <c r="L8" s="5" t="s">
        <v>39</v>
      </c>
      <c r="M8" s="5"/>
      <c r="N8" s="5"/>
      <c r="O8" s="5" t="s">
        <v>40</v>
      </c>
      <c r="P8" s="5" t="s">
        <v>41</v>
      </c>
      <c r="Q8" s="5" t="s">
        <v>40</v>
      </c>
      <c r="R8" s="5" t="s">
        <v>41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42</v>
      </c>
      <c r="J9" s="5" t="s">
        <v>43</v>
      </c>
      <c r="K9" s="5" t="s">
        <v>44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45</v>
      </c>
      <c r="B13" s="8" t="s">
        <v>46</v>
      </c>
      <c r="C13" s="9">
        <v>12</v>
      </c>
      <c r="D13" s="9">
        <v>1843327</v>
      </c>
      <c r="E13" s="9">
        <v>0</v>
      </c>
      <c r="F13" s="9">
        <v>0</v>
      </c>
      <c r="G13" s="9">
        <v>1843327</v>
      </c>
      <c r="H13" s="10">
        <f>ROUND(G13/G18*100,2)</f>
        <v>33.44</v>
      </c>
      <c r="I13" s="9">
        <v>1843327</v>
      </c>
      <c r="J13" s="9">
        <v>0</v>
      </c>
      <c r="K13" s="9">
        <v>1843327</v>
      </c>
      <c r="L13" s="9">
        <f>ROUND(K13/G18*100,2)</f>
        <v>33.44</v>
      </c>
      <c r="M13" s="9">
        <v>0</v>
      </c>
      <c r="N13" s="9">
        <f>ROUND((G13+M13)/G18*100,2)</f>
        <v>33.44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1843327</v>
      </c>
    </row>
    <row r="14" spans="1:19" ht="12.75">
      <c r="A14" s="7" t="s">
        <v>47</v>
      </c>
      <c r="B14" s="8" t="s">
        <v>48</v>
      </c>
      <c r="C14" s="9">
        <v>1674</v>
      </c>
      <c r="D14" s="9">
        <v>3669773</v>
      </c>
      <c r="E14" s="9">
        <v>0</v>
      </c>
      <c r="F14" s="9">
        <v>0</v>
      </c>
      <c r="G14" s="9">
        <v>3669773</v>
      </c>
      <c r="H14" s="10">
        <f>ROUND(G14/G18*100,2)</f>
        <v>66.56</v>
      </c>
      <c r="I14" s="9">
        <v>3669773</v>
      </c>
      <c r="J14" s="9">
        <v>0</v>
      </c>
      <c r="K14" s="9">
        <v>3669773</v>
      </c>
      <c r="L14" s="9">
        <f>ROUND(K14/G18*100,2)</f>
        <v>66.56</v>
      </c>
      <c r="M14" s="9">
        <v>0</v>
      </c>
      <c r="N14" s="9">
        <f>ROUND((G14+M14)/G18*100,2)</f>
        <v>66.56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3363353</v>
      </c>
    </row>
    <row r="15" spans="1:19" ht="12.75">
      <c r="A15" s="7" t="s">
        <v>49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ROUND((G15+M15)/G18*100,2)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51</v>
      </c>
      <c r="B16" s="8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ROUND((G16+M16)/G18*100,2)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53</v>
      </c>
      <c r="B17" s="8" t="s">
        <v>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ROUND((G17+M17)/G18*100,2)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44</v>
      </c>
      <c r="C18" s="9">
        <v>1686</v>
      </c>
      <c r="D18" s="9">
        <v>5513100</v>
      </c>
      <c r="E18" s="9">
        <v>0</v>
      </c>
      <c r="F18" s="9">
        <v>0</v>
      </c>
      <c r="G18" s="9">
        <v>5513100</v>
      </c>
      <c r="H18" s="11">
        <f>ROUND(G18/G18*100,2)</f>
        <v>100</v>
      </c>
      <c r="I18" s="9">
        <v>5513100</v>
      </c>
      <c r="J18" s="9">
        <v>0</v>
      </c>
      <c r="K18" s="9">
        <v>5513100</v>
      </c>
      <c r="L18" s="9">
        <f>ROUND(K18/G18*100,2)</f>
        <v>100</v>
      </c>
      <c r="M18" s="9">
        <v>0</v>
      </c>
      <c r="N18" s="9">
        <f>ROUND((G18+M18)/G18*100,2)</f>
        <v>100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5206680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="48" zoomScaleNormal="48"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62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 t="s">
        <v>40</v>
      </c>
      <c r="Q8" s="5" t="s">
        <v>41</v>
      </c>
      <c r="R8" s="5" t="s">
        <v>40</v>
      </c>
      <c r="S8" s="5" t="s">
        <v>41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67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69</v>
      </c>
      <c r="C15" s="8"/>
      <c r="D15" s="9">
        <v>12</v>
      </c>
      <c r="E15" s="9">
        <v>1843327</v>
      </c>
      <c r="F15" s="9">
        <v>0</v>
      </c>
      <c r="G15" s="9">
        <v>0</v>
      </c>
      <c r="H15" s="9">
        <v>1843327</v>
      </c>
      <c r="I15" s="9">
        <f>ROUND(H15/'Table I'!G18*100,2)</f>
        <v>33.44</v>
      </c>
      <c r="J15" s="9">
        <v>1843327</v>
      </c>
      <c r="K15" s="9">
        <v>0</v>
      </c>
      <c r="L15" s="9">
        <v>1843327</v>
      </c>
      <c r="M15" s="9">
        <f>ROUND(L15/('Table I'!G13+'Table I'!G14+'Table I'!G15)*100,2)</f>
        <v>33.44</v>
      </c>
      <c r="N15" s="9">
        <v>0</v>
      </c>
      <c r="O15" s="9">
        <f>ROUND((H15+N15)/'Table I'!G18*100,2)</f>
        <v>33.44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1843327</v>
      </c>
    </row>
    <row r="16" spans="1:20" ht="12.75">
      <c r="A16" s="13"/>
      <c r="B16" s="14" t="s">
        <v>70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3"/>
      <c r="B17" s="14" t="s">
        <v>71</v>
      </c>
      <c r="C17" s="14" t="s">
        <v>72</v>
      </c>
      <c r="D17" s="15"/>
      <c r="E17" s="15">
        <v>272808</v>
      </c>
      <c r="F17" s="15"/>
      <c r="G17" s="15"/>
      <c r="H17" s="15">
        <v>272808</v>
      </c>
      <c r="I17" s="15">
        <f>ROUND(H17/'Table I'!G18*100,2)</f>
        <v>4.95</v>
      </c>
      <c r="J17" s="15">
        <v>272808</v>
      </c>
      <c r="K17" s="15">
        <v>0</v>
      </c>
      <c r="L17" s="15">
        <v>272808</v>
      </c>
      <c r="M17" s="15">
        <f>ROUND(L17/('Table I'!G13+'Table I'!G14+'Table I'!G15)*100,2)</f>
        <v>4.95</v>
      </c>
      <c r="N17" s="15"/>
      <c r="O17" s="15">
        <f>ROUND((H17+N17)/'Table I'!G18*100,2)</f>
        <v>4.95</v>
      </c>
      <c r="P17" s="15">
        <v>0</v>
      </c>
      <c r="Q17" s="15">
        <f>ROUND(P17/'Table I'!G13*100,2)</f>
        <v>0</v>
      </c>
      <c r="R17" s="15"/>
      <c r="S17" s="15">
        <f>ROUND(R17/'Table I'!G13*100,2)</f>
        <v>0</v>
      </c>
      <c r="T17" s="15">
        <v>272808</v>
      </c>
    </row>
    <row r="18" spans="1:20" ht="12.75">
      <c r="A18" s="13"/>
      <c r="B18" s="14" t="s">
        <v>73</v>
      </c>
      <c r="C18" s="14" t="s">
        <v>74</v>
      </c>
      <c r="D18" s="15"/>
      <c r="E18" s="15">
        <v>211334</v>
      </c>
      <c r="F18" s="15"/>
      <c r="G18" s="15"/>
      <c r="H18" s="15">
        <v>211334</v>
      </c>
      <c r="I18" s="15">
        <f>ROUND(H18/'Table I'!G18*100,2)</f>
        <v>3.83</v>
      </c>
      <c r="J18" s="15">
        <v>211334</v>
      </c>
      <c r="K18" s="15">
        <v>0</v>
      </c>
      <c r="L18" s="15">
        <v>211334</v>
      </c>
      <c r="M18" s="15">
        <f>ROUND(L18/('Table I'!G13+'Table I'!G14+'Table I'!G15)*100,2)</f>
        <v>3.83</v>
      </c>
      <c r="N18" s="15"/>
      <c r="O18" s="15">
        <f>ROUND((H18+N18)/'Table I'!G18*100,2)</f>
        <v>3.83</v>
      </c>
      <c r="P18" s="15">
        <v>0</v>
      </c>
      <c r="Q18" s="15">
        <f>ROUND(P18/'Table I'!G13*100,2)</f>
        <v>0</v>
      </c>
      <c r="R18" s="15"/>
      <c r="S18" s="15">
        <f>ROUND(R18/'Table I'!G13*100,2)</f>
        <v>0</v>
      </c>
      <c r="T18" s="15">
        <v>211334</v>
      </c>
    </row>
    <row r="19" spans="1:20" ht="12.75">
      <c r="A19" s="13"/>
      <c r="B19" s="14" t="s">
        <v>75</v>
      </c>
      <c r="C19" s="14" t="s">
        <v>76</v>
      </c>
      <c r="D19" s="15"/>
      <c r="E19" s="15">
        <v>200000</v>
      </c>
      <c r="F19" s="15"/>
      <c r="G19" s="15"/>
      <c r="H19" s="15">
        <v>200000</v>
      </c>
      <c r="I19" s="15">
        <f>ROUND(H19/'Table I'!G18*100,2)</f>
        <v>3.63</v>
      </c>
      <c r="J19" s="15">
        <v>200000</v>
      </c>
      <c r="K19" s="15">
        <v>0</v>
      </c>
      <c r="L19" s="15">
        <v>200000</v>
      </c>
      <c r="M19" s="15">
        <f>ROUND(L19/('Table I'!G13+'Table I'!G14+'Table I'!G15)*100,2)</f>
        <v>3.63</v>
      </c>
      <c r="N19" s="15"/>
      <c r="O19" s="15">
        <f>ROUND((H19+N19)/'Table I'!G18*100,2)</f>
        <v>3.63</v>
      </c>
      <c r="P19" s="15">
        <v>0</v>
      </c>
      <c r="Q19" s="15">
        <f>ROUND(P19/'Table I'!G13*100,2)</f>
        <v>0</v>
      </c>
      <c r="R19" s="15"/>
      <c r="S19" s="15">
        <f>ROUND(R19/'Table I'!G13*100,2)</f>
        <v>0</v>
      </c>
      <c r="T19" s="15">
        <v>200000</v>
      </c>
    </row>
    <row r="20" spans="1:20" ht="12.75">
      <c r="A20" s="13"/>
      <c r="B20" s="14" t="s">
        <v>77</v>
      </c>
      <c r="C20" s="14" t="s">
        <v>78</v>
      </c>
      <c r="D20" s="15"/>
      <c r="E20" s="15">
        <v>185584</v>
      </c>
      <c r="F20" s="15"/>
      <c r="G20" s="15"/>
      <c r="H20" s="15">
        <v>185584</v>
      </c>
      <c r="I20" s="15">
        <f>ROUND(H20/'Table I'!G18*100,2)</f>
        <v>3.37</v>
      </c>
      <c r="J20" s="15">
        <v>185584</v>
      </c>
      <c r="K20" s="15">
        <v>0</v>
      </c>
      <c r="L20" s="15">
        <v>185584</v>
      </c>
      <c r="M20" s="15">
        <f>ROUND(L20/('Table I'!G13+'Table I'!G14+'Table I'!G15)*100,2)</f>
        <v>3.37</v>
      </c>
      <c r="N20" s="15"/>
      <c r="O20" s="15">
        <f>ROUND((H20+N20)/'Table I'!G18*100,2)</f>
        <v>3.37</v>
      </c>
      <c r="P20" s="15">
        <v>0</v>
      </c>
      <c r="Q20" s="15">
        <f>ROUND(P20/'Table I'!G13*100,2)</f>
        <v>0</v>
      </c>
      <c r="R20" s="15"/>
      <c r="S20" s="15">
        <f>ROUND(R20/'Table I'!G13*100,2)</f>
        <v>0</v>
      </c>
      <c r="T20" s="15">
        <v>185584</v>
      </c>
    </row>
    <row r="21" spans="1:20" ht="12.75">
      <c r="A21" s="13"/>
      <c r="B21" s="14" t="s">
        <v>79</v>
      </c>
      <c r="C21" s="14" t="s">
        <v>80</v>
      </c>
      <c r="D21" s="15"/>
      <c r="E21" s="15">
        <v>181957</v>
      </c>
      <c r="F21" s="15"/>
      <c r="G21" s="15"/>
      <c r="H21" s="15">
        <v>181957</v>
      </c>
      <c r="I21" s="15">
        <f>ROUND(H21/'Table I'!G18*100,2)</f>
        <v>3.3</v>
      </c>
      <c r="J21" s="15">
        <v>181957</v>
      </c>
      <c r="K21" s="15">
        <v>0</v>
      </c>
      <c r="L21" s="15">
        <v>181957</v>
      </c>
      <c r="M21" s="15">
        <f>ROUND(L21/('Table I'!G13+'Table I'!G14+'Table I'!G15)*100,2)</f>
        <v>3.3</v>
      </c>
      <c r="N21" s="15"/>
      <c r="O21" s="15">
        <f>ROUND((H21+N21)/'Table I'!G18*100,2)</f>
        <v>3.3</v>
      </c>
      <c r="P21" s="15">
        <v>0</v>
      </c>
      <c r="Q21" s="15">
        <f>ROUND(P21/'Table I'!G13*100,2)</f>
        <v>0</v>
      </c>
      <c r="R21" s="15"/>
      <c r="S21" s="15">
        <f>ROUND(R21/'Table I'!G13*100,2)</f>
        <v>0</v>
      </c>
      <c r="T21" s="15">
        <v>181957</v>
      </c>
    </row>
    <row r="22" spans="1:20" ht="12.75">
      <c r="A22" s="13"/>
      <c r="B22" s="14" t="s">
        <v>81</v>
      </c>
      <c r="C22" s="14" t="s">
        <v>82</v>
      </c>
      <c r="D22" s="15"/>
      <c r="E22" s="15">
        <v>157850</v>
      </c>
      <c r="F22" s="15"/>
      <c r="G22" s="15"/>
      <c r="H22" s="15">
        <v>157850</v>
      </c>
      <c r="I22" s="15">
        <f>ROUND(H22/'Table I'!G18*100,2)</f>
        <v>2.86</v>
      </c>
      <c r="J22" s="15">
        <v>157850</v>
      </c>
      <c r="K22" s="15">
        <v>0</v>
      </c>
      <c r="L22" s="15">
        <v>157850</v>
      </c>
      <c r="M22" s="15">
        <f>ROUND(L22/('Table I'!G13+'Table I'!G14+'Table I'!G15)*100,2)</f>
        <v>2.86</v>
      </c>
      <c r="N22" s="15"/>
      <c r="O22" s="15">
        <f>ROUND((H22+N22)/'Table I'!G18*100,2)</f>
        <v>2.86</v>
      </c>
      <c r="P22" s="15">
        <v>0</v>
      </c>
      <c r="Q22" s="15">
        <f>ROUND(P22/'Table I'!G13*100,2)</f>
        <v>0</v>
      </c>
      <c r="R22" s="15"/>
      <c r="S22" s="15">
        <f>ROUND(R22/'Table I'!G13*100,2)</f>
        <v>0</v>
      </c>
      <c r="T22" s="15">
        <v>157850</v>
      </c>
    </row>
    <row r="23" spans="1:20" ht="12.75">
      <c r="A23" s="13"/>
      <c r="B23" s="14" t="s">
        <v>83</v>
      </c>
      <c r="C23" s="14" t="s">
        <v>84</v>
      </c>
      <c r="D23" s="15"/>
      <c r="E23" s="15">
        <v>152000</v>
      </c>
      <c r="F23" s="15"/>
      <c r="G23" s="15"/>
      <c r="H23" s="15">
        <v>152000</v>
      </c>
      <c r="I23" s="15">
        <f>ROUND(H23/'Table I'!G18*100,2)</f>
        <v>2.76</v>
      </c>
      <c r="J23" s="15">
        <v>152000</v>
      </c>
      <c r="K23" s="15">
        <v>0</v>
      </c>
      <c r="L23" s="15">
        <v>152000</v>
      </c>
      <c r="M23" s="15">
        <f>ROUND(L23/('Table I'!G13+'Table I'!G14+'Table I'!G15)*100,2)</f>
        <v>2.76</v>
      </c>
      <c r="N23" s="15"/>
      <c r="O23" s="15">
        <f>ROUND((H23+N23)/'Table I'!G18*100,2)</f>
        <v>2.76</v>
      </c>
      <c r="P23" s="15">
        <v>0</v>
      </c>
      <c r="Q23" s="15">
        <f>ROUND(P23/'Table I'!G13*100,2)</f>
        <v>0</v>
      </c>
      <c r="R23" s="15"/>
      <c r="S23" s="15">
        <f>ROUND(R23/'Table I'!G13*100,2)</f>
        <v>0</v>
      </c>
      <c r="T23" s="15">
        <v>152000</v>
      </c>
    </row>
    <row r="24" spans="1:20" ht="12.75">
      <c r="A24" s="13"/>
      <c r="B24" s="14" t="s">
        <v>85</v>
      </c>
      <c r="C24" s="14" t="s">
        <v>86</v>
      </c>
      <c r="D24" s="15"/>
      <c r="E24" s="15">
        <v>134694</v>
      </c>
      <c r="F24" s="15"/>
      <c r="G24" s="15"/>
      <c r="H24" s="15">
        <v>134694</v>
      </c>
      <c r="I24" s="15">
        <f>ROUND(H24/'Table I'!G18*100,2)</f>
        <v>2.44</v>
      </c>
      <c r="J24" s="15">
        <v>134694</v>
      </c>
      <c r="K24" s="15">
        <v>0</v>
      </c>
      <c r="L24" s="15">
        <v>134694</v>
      </c>
      <c r="M24" s="15">
        <f>ROUND(L24/('Table I'!G13+'Table I'!G14+'Table I'!G15)*100,2)</f>
        <v>2.44</v>
      </c>
      <c r="N24" s="15"/>
      <c r="O24" s="15">
        <f>ROUND((H24+N24)/'Table I'!G18*100,2)</f>
        <v>2.44</v>
      </c>
      <c r="P24" s="15">
        <v>0</v>
      </c>
      <c r="Q24" s="15">
        <f>ROUND(P24/'Table I'!G13*100,2)</f>
        <v>0</v>
      </c>
      <c r="R24" s="15"/>
      <c r="S24" s="15">
        <f>ROUND(R24/'Table I'!G13*100,2)</f>
        <v>0</v>
      </c>
      <c r="T24" s="15">
        <v>134694</v>
      </c>
    </row>
    <row r="25" spans="1:20" ht="12.75">
      <c r="A25" s="13"/>
      <c r="B25" s="14" t="s">
        <v>87</v>
      </c>
      <c r="C25" s="14" t="s">
        <v>88</v>
      </c>
      <c r="D25" s="15"/>
      <c r="E25" s="15">
        <v>125000</v>
      </c>
      <c r="F25" s="15"/>
      <c r="G25" s="15"/>
      <c r="H25" s="15">
        <v>125000</v>
      </c>
      <c r="I25" s="15">
        <f>ROUND(H25/'Table I'!G18*100,2)</f>
        <v>2.27</v>
      </c>
      <c r="J25" s="15">
        <v>125000</v>
      </c>
      <c r="K25" s="15">
        <v>0</v>
      </c>
      <c r="L25" s="15">
        <v>125000</v>
      </c>
      <c r="M25" s="15">
        <f>ROUND(L25/('Table I'!G13+'Table I'!G14+'Table I'!G15)*100,2)</f>
        <v>2.27</v>
      </c>
      <c r="N25" s="15"/>
      <c r="O25" s="15">
        <f>ROUND((H25+N25)/'Table I'!G18*100,2)</f>
        <v>2.27</v>
      </c>
      <c r="P25" s="15">
        <v>0</v>
      </c>
      <c r="Q25" s="15">
        <f>ROUND(P25/'Table I'!G13*100,2)</f>
        <v>0</v>
      </c>
      <c r="R25" s="15"/>
      <c r="S25" s="15">
        <f>ROUND(R25/'Table I'!G13*100,2)</f>
        <v>0</v>
      </c>
      <c r="T25" s="15">
        <v>125000</v>
      </c>
    </row>
    <row r="26" spans="1:20" ht="12.75">
      <c r="A26" s="13"/>
      <c r="B26" s="14" t="s">
        <v>89</v>
      </c>
      <c r="C26" s="14" t="s">
        <v>90</v>
      </c>
      <c r="D26" s="15"/>
      <c r="E26" s="15">
        <v>115000</v>
      </c>
      <c r="F26" s="15"/>
      <c r="G26" s="15"/>
      <c r="H26" s="15">
        <v>115000</v>
      </c>
      <c r="I26" s="15">
        <f>ROUND(H26/'Table I'!G18*100,2)</f>
        <v>2.09</v>
      </c>
      <c r="J26" s="15">
        <v>115000</v>
      </c>
      <c r="K26" s="15">
        <v>0</v>
      </c>
      <c r="L26" s="15">
        <v>115000</v>
      </c>
      <c r="M26" s="15">
        <f>ROUND(L26/('Table I'!G13+'Table I'!G14+'Table I'!G15)*100,2)</f>
        <v>2.09</v>
      </c>
      <c r="N26" s="15"/>
      <c r="O26" s="15">
        <f>ROUND((H26+N26)/'Table I'!G18*100,2)</f>
        <v>2.09</v>
      </c>
      <c r="P26" s="15">
        <v>0</v>
      </c>
      <c r="Q26" s="15">
        <f>ROUND(P26/'Table I'!G13*100,2)</f>
        <v>0</v>
      </c>
      <c r="R26" s="15"/>
      <c r="S26" s="15">
        <f>ROUND(R26/'Table I'!G13*100,2)</f>
        <v>0</v>
      </c>
      <c r="T26" s="15">
        <v>115000</v>
      </c>
    </row>
    <row r="27" spans="1:20" ht="12.75">
      <c r="A27" s="13"/>
      <c r="B27" s="14" t="s">
        <v>91</v>
      </c>
      <c r="C27" s="14" t="s">
        <v>92</v>
      </c>
      <c r="D27" s="15"/>
      <c r="E27" s="15">
        <v>66000</v>
      </c>
      <c r="F27" s="15"/>
      <c r="G27" s="15"/>
      <c r="H27" s="15">
        <v>66000</v>
      </c>
      <c r="I27" s="15">
        <f>ROUND(H27/'Table I'!G18*100,2)</f>
        <v>1.2</v>
      </c>
      <c r="J27" s="15">
        <v>66000</v>
      </c>
      <c r="K27" s="15">
        <v>0</v>
      </c>
      <c r="L27" s="15">
        <v>66000</v>
      </c>
      <c r="M27" s="15">
        <f>ROUND(L27/('Table I'!G13+'Table I'!G14+'Table I'!G15)*100,2)</f>
        <v>1.2</v>
      </c>
      <c r="N27" s="15"/>
      <c r="O27" s="15">
        <f>ROUND((H27+N27)/'Table I'!G18*100,2)</f>
        <v>1.2</v>
      </c>
      <c r="P27" s="15">
        <v>0</v>
      </c>
      <c r="Q27" s="15">
        <f>ROUND(P27/'Table I'!G13*100,2)</f>
        <v>0</v>
      </c>
      <c r="R27" s="15"/>
      <c r="S27" s="15">
        <f>ROUND(R27/'Table I'!G13*100,2)</f>
        <v>0</v>
      </c>
      <c r="T27" s="15">
        <v>66000</v>
      </c>
    </row>
    <row r="28" spans="1:20" ht="12.75">
      <c r="A28" s="13"/>
      <c r="B28" s="14" t="s">
        <v>93</v>
      </c>
      <c r="C28" s="14" t="s">
        <v>94</v>
      </c>
      <c r="D28" s="15"/>
      <c r="E28" s="15">
        <v>41100</v>
      </c>
      <c r="F28" s="15"/>
      <c r="G28" s="15"/>
      <c r="H28" s="15">
        <v>41100</v>
      </c>
      <c r="I28" s="15">
        <f>ROUND(H28/'Table I'!G18*100,2)</f>
        <v>0.75</v>
      </c>
      <c r="J28" s="15">
        <v>41100</v>
      </c>
      <c r="K28" s="15">
        <v>0</v>
      </c>
      <c r="L28" s="15">
        <v>41100</v>
      </c>
      <c r="M28" s="15">
        <f>ROUND(L28/('Table I'!G13+'Table I'!G14+'Table I'!G15)*100,2)</f>
        <v>0.75</v>
      </c>
      <c r="N28" s="15"/>
      <c r="O28" s="15">
        <f>ROUND((H28+N28)/'Table I'!G18*100,2)</f>
        <v>0.75</v>
      </c>
      <c r="P28" s="15">
        <v>0</v>
      </c>
      <c r="Q28" s="15">
        <f>ROUND(P28/'Table I'!G13*100,2)</f>
        <v>0</v>
      </c>
      <c r="R28" s="15"/>
      <c r="S28" s="15">
        <f>ROUND(R28/'Table I'!G13*100,2)</f>
        <v>0</v>
      </c>
      <c r="T28" s="15">
        <v>41100</v>
      </c>
    </row>
    <row r="29" spans="1:20" ht="12.75">
      <c r="A29" s="7" t="s">
        <v>95</v>
      </c>
      <c r="B29" s="8" t="s">
        <v>96</v>
      </c>
      <c r="C29" s="8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>ROUND(H29/'Table I'!G18*100,2)</f>
        <v>0</v>
      </c>
      <c r="J29" s="9">
        <v>0</v>
      </c>
      <c r="K29" s="9">
        <v>0</v>
      </c>
      <c r="L29" s="9">
        <v>0</v>
      </c>
      <c r="M29" s="9">
        <f>ROUND(L29/('Table I'!G13+'Table I'!G14+'Table I'!G15)*100,2)</f>
        <v>0</v>
      </c>
      <c r="N29" s="9">
        <v>0</v>
      </c>
      <c r="O29" s="9">
        <f>ROUND((H29+N29)/'Table I'!G18*100,2)</f>
        <v>0</v>
      </c>
      <c r="P29" s="9">
        <v>0</v>
      </c>
      <c r="Q29" s="9">
        <f>ROUND(P29/'Table I'!G13*100,2)</f>
        <v>0</v>
      </c>
      <c r="R29" s="9">
        <v>0</v>
      </c>
      <c r="S29" s="9">
        <f>ROUND(R29/'Table I'!G13*100,2)</f>
        <v>0</v>
      </c>
      <c r="T29" s="9">
        <v>0</v>
      </c>
    </row>
    <row r="30" spans="1:20" ht="12.75">
      <c r="A30" s="7" t="s">
        <v>97</v>
      </c>
      <c r="B30" s="8" t="s">
        <v>98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I'!G13*100,2)</f>
        <v>0</v>
      </c>
      <c r="R30" s="9">
        <v>0</v>
      </c>
      <c r="S30" s="9">
        <f>ROUND(R30/'Table I'!G13*100,2)</f>
        <v>0</v>
      </c>
      <c r="T30" s="9">
        <v>0</v>
      </c>
    </row>
    <row r="31" spans="1:20" ht="12.75">
      <c r="A31" s="7" t="s">
        <v>99</v>
      </c>
      <c r="B31" s="8" t="s">
        <v>100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13"/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7"/>
      <c r="B33" s="8" t="s">
        <v>101</v>
      </c>
      <c r="C33" s="8"/>
      <c r="D33" s="9">
        <v>12</v>
      </c>
      <c r="E33" s="9">
        <v>1843327</v>
      </c>
      <c r="F33" s="9">
        <v>0</v>
      </c>
      <c r="G33" s="9">
        <v>0</v>
      </c>
      <c r="H33" s="9">
        <v>1843327</v>
      </c>
      <c r="I33" s="9">
        <f>ROUND(H33/'Table I'!G18*100,2)</f>
        <v>33.44</v>
      </c>
      <c r="J33" s="9">
        <v>1843327</v>
      </c>
      <c r="K33" s="9">
        <v>0</v>
      </c>
      <c r="L33" s="9">
        <v>1843327</v>
      </c>
      <c r="M33" s="9">
        <f>ROUND(L33/('Table I'!G13+'Table I'!G14+'Table I'!G15)*100,2)</f>
        <v>33.44</v>
      </c>
      <c r="N33" s="9">
        <v>0</v>
      </c>
      <c r="O33" s="9">
        <f>ROUND((H33+N33)/'Table I'!G18*100,2)</f>
        <v>33.44</v>
      </c>
      <c r="P33" s="9">
        <v>0</v>
      </c>
      <c r="Q33" s="9">
        <f>ROUND(P33/'Table I'!G13*100,2)</f>
        <v>0</v>
      </c>
      <c r="R33" s="9">
        <v>0</v>
      </c>
      <c r="S33" s="9">
        <f>ROUND(R33/'Table I'!G13*100,2)</f>
        <v>0</v>
      </c>
      <c r="T33" s="9">
        <v>1843327</v>
      </c>
    </row>
    <row r="34" spans="1:20" ht="12.75">
      <c r="A34" s="13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7" t="s">
        <v>102</v>
      </c>
      <c r="B35" s="8" t="s">
        <v>103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7" t="s">
        <v>68</v>
      </c>
      <c r="B36" s="8" t="s">
        <v>104</v>
      </c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>ROUND(H36/'Table I'!G18*100,2)</f>
        <v>0</v>
      </c>
      <c r="J36" s="9">
        <v>0</v>
      </c>
      <c r="K36" s="9">
        <v>0</v>
      </c>
      <c r="L36" s="9">
        <v>0</v>
      </c>
      <c r="M36" s="9">
        <f>ROUND(L36/('Table I'!G13+'Table I'!G14+'Table I'!G15)*100,2)</f>
        <v>0</v>
      </c>
      <c r="N36" s="9">
        <v>0</v>
      </c>
      <c r="O36" s="9">
        <f>ROUND((H36+N36)/'Table I'!G18*100,2)</f>
        <v>0</v>
      </c>
      <c r="P36" s="9">
        <v>0</v>
      </c>
      <c r="Q36" s="9">
        <f>ROUND(P36/'Table I'!G13*100,2)</f>
        <v>0</v>
      </c>
      <c r="R36" s="9">
        <v>0</v>
      </c>
      <c r="S36" s="9">
        <f>ROUND(R36/'Table I'!G13*100,2)</f>
        <v>0</v>
      </c>
      <c r="T36" s="9">
        <v>0</v>
      </c>
    </row>
    <row r="37" spans="1:20" ht="12.75">
      <c r="A37" s="7" t="s">
        <v>95</v>
      </c>
      <c r="B37" s="8" t="s">
        <v>105</v>
      </c>
      <c r="C37" s="8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>ROUND(H37/'Table I'!G18*100,2)</f>
        <v>0</v>
      </c>
      <c r="J37" s="9">
        <v>0</v>
      </c>
      <c r="K37" s="9">
        <v>0</v>
      </c>
      <c r="L37" s="9">
        <v>0</v>
      </c>
      <c r="M37" s="9">
        <f>ROUND(L37/('Table I'!G13+'Table I'!G14+'Table I'!G15)*100,2)</f>
        <v>0</v>
      </c>
      <c r="N37" s="9">
        <v>0</v>
      </c>
      <c r="O37" s="9">
        <f>ROUND((H37+N37)/'Table I'!G18*100,2)</f>
        <v>0</v>
      </c>
      <c r="P37" s="9">
        <v>0</v>
      </c>
      <c r="Q37" s="9">
        <f>ROUND(P37/'Table I'!G13*100,2)</f>
        <v>0</v>
      </c>
      <c r="R37" s="9">
        <v>0</v>
      </c>
      <c r="S37" s="9">
        <f>ROUND(R37/'Table I'!G13*100,2)</f>
        <v>0</v>
      </c>
      <c r="T37" s="9">
        <v>0</v>
      </c>
    </row>
    <row r="38" spans="1:20" ht="12.75">
      <c r="A38" s="7" t="s">
        <v>97</v>
      </c>
      <c r="B38" s="8" t="s">
        <v>106</v>
      </c>
      <c r="C38" s="8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>ROUND(H38/'Table I'!G18*100,2)</f>
        <v>0</v>
      </c>
      <c r="J38" s="9">
        <v>0</v>
      </c>
      <c r="K38" s="9">
        <v>0</v>
      </c>
      <c r="L38" s="9">
        <v>0</v>
      </c>
      <c r="M38" s="9">
        <f>ROUND(L38/('Table I'!G13+'Table I'!G14+'Table I'!G15)*100,2)</f>
        <v>0</v>
      </c>
      <c r="N38" s="9">
        <v>0</v>
      </c>
      <c r="O38" s="9">
        <f>ROUND((H38+N38)/'Table I'!G18*100,2)</f>
        <v>0</v>
      </c>
      <c r="P38" s="9">
        <v>0</v>
      </c>
      <c r="Q38" s="9">
        <f>ROUND(P38/'Table I'!G13*100,2)</f>
        <v>0</v>
      </c>
      <c r="R38" s="9">
        <v>0</v>
      </c>
      <c r="S38" s="9">
        <f>ROUND(R38/'Table I'!G13*100,2)</f>
        <v>0</v>
      </c>
      <c r="T38" s="9">
        <v>0</v>
      </c>
    </row>
    <row r="39" spans="1:20" ht="12.75">
      <c r="A39" s="7" t="s">
        <v>99</v>
      </c>
      <c r="B39" s="8" t="s">
        <v>107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I'!G13*100,2)</f>
        <v>0</v>
      </c>
      <c r="R39" s="9">
        <v>0</v>
      </c>
      <c r="S39" s="9">
        <f>ROUND(R39/'Table I'!G13*100,2)</f>
        <v>0</v>
      </c>
      <c r="T39" s="9">
        <v>0</v>
      </c>
    </row>
    <row r="40" spans="1:20" ht="12.75">
      <c r="A40" s="7" t="s">
        <v>108</v>
      </c>
      <c r="B40" s="8" t="s">
        <v>100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75">
      <c r="A41" s="7" t="s">
        <v>108</v>
      </c>
      <c r="B41" s="8" t="s">
        <v>109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I'!G13*100,2)</f>
        <v>0</v>
      </c>
      <c r="R41" s="9">
        <v>0</v>
      </c>
      <c r="S41" s="9">
        <f>ROUND(R41/'Table I'!G13*100,2)</f>
        <v>0</v>
      </c>
      <c r="T41" s="9">
        <v>0</v>
      </c>
    </row>
    <row r="42" spans="1:20" ht="12.75">
      <c r="A42" s="13"/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7"/>
      <c r="B43" s="8" t="s">
        <v>110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ROUND((H43+N43)/'Table I'!G18*100,2)</f>
        <v>0</v>
      </c>
      <c r="P43" s="9">
        <v>0</v>
      </c>
      <c r="Q43" s="9">
        <f>ROUND(P43/'Table I'!G13*100,2)</f>
        <v>0</v>
      </c>
      <c r="R43" s="9">
        <v>0</v>
      </c>
      <c r="S43" s="9">
        <f>ROUND(R43/'Table I'!G13*100,2)</f>
        <v>0</v>
      </c>
      <c r="T43" s="9">
        <v>0</v>
      </c>
    </row>
    <row r="44" spans="1:20" ht="12.75">
      <c r="A44" s="13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7"/>
      <c r="B45" s="8" t="s">
        <v>111</v>
      </c>
      <c r="C45" s="8"/>
      <c r="D45" s="9">
        <v>12</v>
      </c>
      <c r="E45" s="9">
        <v>1843327</v>
      </c>
      <c r="F45" s="9">
        <v>0</v>
      </c>
      <c r="G45" s="9">
        <v>0</v>
      </c>
      <c r="H45" s="9">
        <v>1843327</v>
      </c>
      <c r="I45" s="9">
        <f>ROUND(H45/'Table I'!G18*100,2)</f>
        <v>33.44</v>
      </c>
      <c r="J45" s="9">
        <v>1843327</v>
      </c>
      <c r="K45" s="9">
        <v>0</v>
      </c>
      <c r="L45" s="9">
        <v>1843327</v>
      </c>
      <c r="M45" s="9">
        <f>ROUND(L45/('Table I'!G13+'Table I'!G14+'Table I'!G15)*100,2)</f>
        <v>33.44</v>
      </c>
      <c r="N45" s="9">
        <v>0</v>
      </c>
      <c r="O45" s="9">
        <f>ROUND((H45+N45)/'Table I'!G18*100,2)</f>
        <v>33.44</v>
      </c>
      <c r="P45" s="9">
        <v>0</v>
      </c>
      <c r="Q45" s="9">
        <f>ROUND(P45/'Table I'!G18*100,2)</f>
        <v>0</v>
      </c>
      <c r="R45" s="9">
        <v>0</v>
      </c>
      <c r="S45" s="9">
        <f>ROUND(R45/'Table I'!G18*100,2)</f>
        <v>0</v>
      </c>
      <c r="T45" s="9">
        <v>1843327</v>
      </c>
    </row>
    <row r="46" spans="1:20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2.75">
      <c r="A47" s="16" t="s">
        <v>112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46:T46"/>
    <mergeCell ref="A47:T4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zoomScale="48" zoomScaleNormal="48" workbookViewId="0" topLeftCell="A1">
      <selection activeCell="A1" sqref="A1"/>
    </sheetView>
  </sheetViews>
  <sheetFormatPr defaultColWidth="12.57421875" defaultRowHeight="12.75"/>
  <cols>
    <col min="1" max="1" width="5.421875" style="0" customWidth="1"/>
    <col min="2" max="2" width="34.00390625" style="0" customWidth="1"/>
    <col min="3" max="3" width="13.1406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113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114</v>
      </c>
      <c r="I3" s="5" t="s">
        <v>61</v>
      </c>
      <c r="J3" s="5" t="s">
        <v>115</v>
      </c>
      <c r="K3" s="5"/>
      <c r="L3" s="5"/>
      <c r="M3" s="5"/>
      <c r="N3" s="5" t="s">
        <v>33</v>
      </c>
      <c r="O3" s="5" t="s">
        <v>116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40</v>
      </c>
      <c r="Q7" s="5" t="s">
        <v>41</v>
      </c>
      <c r="R7" s="5" t="s">
        <v>117</v>
      </c>
      <c r="S7" s="5" t="s">
        <v>118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119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120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ROUND((H15+N15)/'Table I'!G18*100,2)</f>
        <v>0</v>
      </c>
      <c r="P15" s="9">
        <v>0</v>
      </c>
      <c r="Q15" s="9">
        <f>ROUND(P15/'Table I'!G14*100,2)</f>
        <v>0</v>
      </c>
      <c r="R15" s="9" t="s">
        <v>121</v>
      </c>
      <c r="S15" s="9"/>
      <c r="T15" s="9">
        <v>0</v>
      </c>
    </row>
    <row r="16" spans="1:20" ht="12.75">
      <c r="A16" s="7" t="s">
        <v>95</v>
      </c>
      <c r="B16" s="8" t="s">
        <v>122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I'!G14*100,2)</f>
        <v>0</v>
      </c>
      <c r="R16" s="9" t="s">
        <v>121</v>
      </c>
      <c r="S16" s="9"/>
      <c r="T16" s="9">
        <v>0</v>
      </c>
    </row>
    <row r="17" spans="1:20" ht="12.75">
      <c r="A17" s="7" t="s">
        <v>97</v>
      </c>
      <c r="B17" s="8" t="s">
        <v>123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I'!G14*100,2)</f>
        <v>0</v>
      </c>
      <c r="R17" s="9" t="s">
        <v>121</v>
      </c>
      <c r="S17" s="9"/>
      <c r="T17" s="9">
        <v>0</v>
      </c>
    </row>
    <row r="18" spans="1:20" ht="12.75">
      <c r="A18" s="7" t="s">
        <v>99</v>
      </c>
      <c r="B18" s="8" t="s">
        <v>124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ROUND((H18+N18)/'Table I'!G18*100,2)</f>
        <v>0</v>
      </c>
      <c r="P18" s="9">
        <v>0</v>
      </c>
      <c r="Q18" s="9">
        <f>ROUND(P18/'Table I'!G14*100,2)</f>
        <v>0</v>
      </c>
      <c r="R18" s="9" t="s">
        <v>121</v>
      </c>
      <c r="S18" s="9"/>
      <c r="T18" s="9">
        <v>0</v>
      </c>
    </row>
    <row r="19" spans="1:20" ht="12.75">
      <c r="A19" s="7" t="s">
        <v>125</v>
      </c>
      <c r="B19" s="8" t="s">
        <v>126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ROUND((H19+N19)/'Table I'!G18*100,2)</f>
        <v>0</v>
      </c>
      <c r="P19" s="9">
        <v>0</v>
      </c>
      <c r="Q19" s="9">
        <f>ROUND(P19/'Table I'!G14*100,2)</f>
        <v>0</v>
      </c>
      <c r="R19" s="9" t="s">
        <v>121</v>
      </c>
      <c r="S19" s="9"/>
      <c r="T19" s="9">
        <v>0</v>
      </c>
    </row>
    <row r="20" spans="1:20" ht="12.75">
      <c r="A20" s="7" t="s">
        <v>108</v>
      </c>
      <c r="B20" s="8" t="s">
        <v>98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I'!G14*100,2)</f>
        <v>0</v>
      </c>
      <c r="R20" s="9" t="s">
        <v>121</v>
      </c>
      <c r="S20" s="9"/>
      <c r="T20" s="9">
        <v>0</v>
      </c>
    </row>
    <row r="21" spans="1:20" ht="12.75">
      <c r="A21" s="7" t="s">
        <v>127</v>
      </c>
      <c r="B21" s="8" t="s">
        <v>128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ROUND((H21+N21)/'Table I'!G18*100,2)</f>
        <v>0</v>
      </c>
      <c r="P21" s="9">
        <v>0</v>
      </c>
      <c r="Q21" s="9">
        <f>ROUND(P21/'Table I'!G14*100,2)</f>
        <v>0</v>
      </c>
      <c r="R21" s="9" t="s">
        <v>121</v>
      </c>
      <c r="S21" s="9"/>
      <c r="T21" s="9">
        <v>0</v>
      </c>
    </row>
    <row r="22" spans="1:20" ht="12.75">
      <c r="A22" s="7" t="s">
        <v>129</v>
      </c>
      <c r="B22" s="8" t="s">
        <v>130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ROUND((H22+N22)/'Table I'!G18*100,2)</f>
        <v>0</v>
      </c>
      <c r="P22" s="9">
        <v>0</v>
      </c>
      <c r="Q22" s="9">
        <f>ROUND(P22/'Table I'!G14*100,2)</f>
        <v>0</v>
      </c>
      <c r="R22" s="9" t="s">
        <v>121</v>
      </c>
      <c r="S22" s="9"/>
      <c r="T22" s="9">
        <v>0</v>
      </c>
    </row>
    <row r="23" spans="1:20" ht="12.75">
      <c r="A23" s="7" t="s">
        <v>131</v>
      </c>
      <c r="B23" s="8" t="s">
        <v>100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 t="s">
        <v>131</v>
      </c>
      <c r="B24" s="8" t="s">
        <v>132</v>
      </c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ROUND(H24/'Table I'!G18*100,2)</f>
        <v>0</v>
      </c>
      <c r="J24" s="9">
        <v>0</v>
      </c>
      <c r="K24" s="9">
        <v>0</v>
      </c>
      <c r="L24" s="9">
        <v>0</v>
      </c>
      <c r="M24" s="9">
        <f>ROUND(L24/('Table I'!G13+'Table I'!G14+'Table I'!G15)*100,2)</f>
        <v>0</v>
      </c>
      <c r="N24" s="9">
        <v>0</v>
      </c>
      <c r="O24" s="9">
        <f>ROUND((H24+N24)/'Table I'!G18*100,2)</f>
        <v>0</v>
      </c>
      <c r="P24" s="9">
        <v>0</v>
      </c>
      <c r="Q24" s="9">
        <f>ROUND(P24/'Table I'!G14*100,2)</f>
        <v>0</v>
      </c>
      <c r="R24" s="9" t="s">
        <v>121</v>
      </c>
      <c r="S24" s="9"/>
      <c r="T24" s="9">
        <v>0</v>
      </c>
    </row>
    <row r="25" spans="1:20" ht="12.75">
      <c r="A25" s="13"/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7"/>
      <c r="B26" s="8" t="s">
        <v>133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ROUND((H26+N26)/'Table I'!G18*100,2)</f>
        <v>0</v>
      </c>
      <c r="P26" s="9">
        <v>0</v>
      </c>
      <c r="Q26" s="9">
        <f>ROUND(P26/'Table I'!G14*100,2)</f>
        <v>0</v>
      </c>
      <c r="R26" s="9"/>
      <c r="S26" s="9"/>
      <c r="T26" s="9">
        <v>0</v>
      </c>
    </row>
    <row r="27" spans="1:20" ht="12.75">
      <c r="A27" s="13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7" t="s">
        <v>134</v>
      </c>
      <c r="B28" s="8" t="s">
        <v>135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I'!G14*100,2)</f>
        <v>0</v>
      </c>
      <c r="R28" s="9" t="s">
        <v>121</v>
      </c>
      <c r="S28" s="9"/>
      <c r="T28" s="9">
        <v>0</v>
      </c>
    </row>
    <row r="29" spans="1:20" ht="12.75">
      <c r="A29" s="13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7"/>
      <c r="B30" s="8" t="s">
        <v>136</v>
      </c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>ROUND(H30/'Table I'!G18*100,2)</f>
        <v>0</v>
      </c>
      <c r="J30" s="9">
        <v>0</v>
      </c>
      <c r="K30" s="9">
        <v>0</v>
      </c>
      <c r="L30" s="9">
        <v>0</v>
      </c>
      <c r="M30" s="9">
        <f>ROUND(L30/('Table I'!G13+'Table I'!G14+'Table I'!G15)*100,2)</f>
        <v>0</v>
      </c>
      <c r="N30" s="9">
        <v>0</v>
      </c>
      <c r="O30" s="9">
        <f>ROUND((H30+N30)/'Table I'!G18*100,2)</f>
        <v>0</v>
      </c>
      <c r="P30" s="9">
        <v>0</v>
      </c>
      <c r="Q30" s="9">
        <f>ROUND(P30/'Table I'!G14*100,2)</f>
        <v>0</v>
      </c>
      <c r="R30" s="9"/>
      <c r="S30" s="9"/>
      <c r="T30" s="9">
        <v>0</v>
      </c>
    </row>
    <row r="31" spans="1:20" ht="12.75">
      <c r="A31" s="13"/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7" t="s">
        <v>137</v>
      </c>
      <c r="B32" s="8" t="s">
        <v>138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7" t="s">
        <v>68</v>
      </c>
      <c r="B33" s="8" t="s">
        <v>139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7"/>
      <c r="B34" s="8" t="s">
        <v>140</v>
      </c>
      <c r="C34" s="8"/>
      <c r="D34" s="9">
        <v>1535</v>
      </c>
      <c r="E34" s="9">
        <v>1099504</v>
      </c>
      <c r="F34" s="9">
        <v>0</v>
      </c>
      <c r="G34" s="9">
        <v>0</v>
      </c>
      <c r="H34" s="9">
        <v>1099504</v>
      </c>
      <c r="I34" s="9">
        <f>ROUND(H34/'Table I'!G18*100,2)</f>
        <v>19.94</v>
      </c>
      <c r="J34" s="9">
        <v>1099504</v>
      </c>
      <c r="K34" s="9">
        <v>0</v>
      </c>
      <c r="L34" s="9">
        <v>1099504</v>
      </c>
      <c r="M34" s="9">
        <f>ROUND(L34/('Table I'!G13+'Table I'!G14+'Table I'!G15)*100,2)</f>
        <v>19.94</v>
      </c>
      <c r="N34" s="9">
        <v>0</v>
      </c>
      <c r="O34" s="9">
        <f>ROUND((H34+N34)/'Table I'!G18*100,2)</f>
        <v>19.94</v>
      </c>
      <c r="P34" s="9">
        <v>0</v>
      </c>
      <c r="Q34" s="9">
        <f>ROUND(P34/'Table I'!G14*100,2)</f>
        <v>0</v>
      </c>
      <c r="R34" s="9" t="s">
        <v>121</v>
      </c>
      <c r="S34" s="9"/>
      <c r="T34" s="9">
        <v>808084</v>
      </c>
    </row>
    <row r="35" spans="1:20" ht="12.75">
      <c r="A35" s="7"/>
      <c r="B35" s="8" t="s">
        <v>141</v>
      </c>
      <c r="C35" s="8"/>
      <c r="D35" s="9">
        <v>35</v>
      </c>
      <c r="E35" s="9">
        <v>1405631</v>
      </c>
      <c r="F35" s="9">
        <v>0</v>
      </c>
      <c r="G35" s="9">
        <v>0</v>
      </c>
      <c r="H35" s="9">
        <v>1405631</v>
      </c>
      <c r="I35" s="9">
        <f>ROUND(H35/'Table I'!G18*100,2)</f>
        <v>25.5</v>
      </c>
      <c r="J35" s="9">
        <v>1405631</v>
      </c>
      <c r="K35" s="9">
        <v>0</v>
      </c>
      <c r="L35" s="9">
        <v>1405631</v>
      </c>
      <c r="M35" s="9">
        <f>ROUND(L35/('Table I'!G13+'Table I'!G14+'Table I'!G15)*100,2)</f>
        <v>25.5</v>
      </c>
      <c r="N35" s="9">
        <v>0</v>
      </c>
      <c r="O35" s="9">
        <f>ROUND((H35+N35)/'Table I'!G18*100,2)</f>
        <v>25.5</v>
      </c>
      <c r="P35" s="9">
        <v>0</v>
      </c>
      <c r="Q35" s="9">
        <f>ROUND(P35/'Table I'!G14*100,2)</f>
        <v>0</v>
      </c>
      <c r="R35" s="9" t="s">
        <v>121</v>
      </c>
      <c r="S35" s="9"/>
      <c r="T35" s="9">
        <v>1405631</v>
      </c>
    </row>
    <row r="36" spans="1:20" ht="12.75">
      <c r="A36" s="13"/>
      <c r="B36" s="14" t="s">
        <v>70</v>
      </c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3"/>
      <c r="B37" s="14" t="s">
        <v>142</v>
      </c>
      <c r="C37" s="14" t="s">
        <v>143</v>
      </c>
      <c r="D37" s="15"/>
      <c r="E37" s="15">
        <v>69346</v>
      </c>
      <c r="F37" s="15" t="s">
        <v>144</v>
      </c>
      <c r="G37" s="15"/>
      <c r="H37" s="15">
        <v>69346</v>
      </c>
      <c r="I37" s="15">
        <f>ROUND(H37/'Table I'!G18*100,2)</f>
        <v>1.26</v>
      </c>
      <c r="J37" s="15">
        <v>69346</v>
      </c>
      <c r="K37" s="15">
        <v>0</v>
      </c>
      <c r="L37" s="15">
        <v>69346</v>
      </c>
      <c r="M37" s="15">
        <f>ROUND(L37/('Table I'!G13+'Table I'!G14+'Table I'!G15)*100,2)</f>
        <v>1.26</v>
      </c>
      <c r="N37" s="15"/>
      <c r="O37" s="15">
        <f>ROUND((H37+N37)/'Table I'!G18*100,2)</f>
        <v>1.26</v>
      </c>
      <c r="P37" s="15">
        <v>0</v>
      </c>
      <c r="Q37" s="15">
        <f>ROUND(P37/'Table I'!G14*100,2)</f>
        <v>0</v>
      </c>
      <c r="R37" s="15">
        <v>0</v>
      </c>
      <c r="S37" s="15"/>
      <c r="T37" s="15">
        <v>69346</v>
      </c>
    </row>
    <row r="38" spans="1:20" ht="12.75">
      <c r="A38" s="13"/>
      <c r="B38" s="14" t="s">
        <v>145</v>
      </c>
      <c r="C38" s="14" t="s">
        <v>146</v>
      </c>
      <c r="D38" s="15"/>
      <c r="E38" s="15">
        <v>147000</v>
      </c>
      <c r="F38" s="15" t="s">
        <v>144</v>
      </c>
      <c r="G38" s="15"/>
      <c r="H38" s="15">
        <v>147000</v>
      </c>
      <c r="I38" s="15">
        <f>ROUND(H38/'Table I'!G18*100,2)</f>
        <v>2.67</v>
      </c>
      <c r="J38" s="15">
        <v>147000</v>
      </c>
      <c r="K38" s="15">
        <v>0</v>
      </c>
      <c r="L38" s="15">
        <v>147000</v>
      </c>
      <c r="M38" s="15">
        <f>ROUND(L38/('Table I'!G13+'Table I'!G14+'Table I'!G15)*100,2)</f>
        <v>2.67</v>
      </c>
      <c r="N38" s="15"/>
      <c r="O38" s="15">
        <f>ROUND((H38+N38)/'Table I'!G18*100,2)</f>
        <v>2.67</v>
      </c>
      <c r="P38" s="15">
        <v>0</v>
      </c>
      <c r="Q38" s="15">
        <f>ROUND(P38/'Table I'!G14*100,2)</f>
        <v>0</v>
      </c>
      <c r="R38" s="15">
        <v>0</v>
      </c>
      <c r="S38" s="15"/>
      <c r="T38" s="15">
        <v>147000</v>
      </c>
    </row>
    <row r="39" spans="1:20" ht="12.75">
      <c r="A39" s="7" t="s">
        <v>95</v>
      </c>
      <c r="B39" s="8" t="s">
        <v>147</v>
      </c>
      <c r="C39" s="8"/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f>ROUND(H39/'Table I'!G18*100,2)</f>
        <v>0</v>
      </c>
      <c r="J39" s="9">
        <v>0</v>
      </c>
      <c r="K39" s="9">
        <v>0</v>
      </c>
      <c r="L39" s="9">
        <v>0</v>
      </c>
      <c r="M39" s="9">
        <f>ROUND(L39/('Table I'!G13+'Table I'!G14+'Table I'!G15)*100,2)</f>
        <v>0</v>
      </c>
      <c r="N39" s="9">
        <v>0</v>
      </c>
      <c r="O39" s="9">
        <f>ROUND((H39+N39)/'Table I'!G18*100,2)</f>
        <v>0</v>
      </c>
      <c r="P39" s="9">
        <v>0</v>
      </c>
      <c r="Q39" s="9">
        <f>ROUND(P39/'Table I'!G14*100,2)</f>
        <v>0</v>
      </c>
      <c r="R39" s="9" t="s">
        <v>121</v>
      </c>
      <c r="S39" s="9"/>
      <c r="T39" s="9">
        <v>0</v>
      </c>
    </row>
    <row r="40" spans="1:20" ht="12.75">
      <c r="A40" s="7" t="s">
        <v>97</v>
      </c>
      <c r="B40" s="8" t="s">
        <v>148</v>
      </c>
      <c r="C40" s="8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ROUND(H40/'Table I'!G18*100,2)</f>
        <v>0</v>
      </c>
      <c r="J40" s="9">
        <v>0</v>
      </c>
      <c r="K40" s="9">
        <v>0</v>
      </c>
      <c r="L40" s="9">
        <v>0</v>
      </c>
      <c r="M40" s="9">
        <f>ROUND(L40/('Table I'!G13+'Table I'!G14+'Table I'!G15)*100,2)</f>
        <v>0</v>
      </c>
      <c r="N40" s="9">
        <v>0</v>
      </c>
      <c r="O40" s="9">
        <f>ROUND((H40+N40)/'Table I'!G18*100,2)</f>
        <v>0</v>
      </c>
      <c r="P40" s="9">
        <v>0</v>
      </c>
      <c r="Q40" s="9">
        <f>ROUND(P40/'Table I'!G14*100,2)</f>
        <v>0</v>
      </c>
      <c r="R40" s="9" t="s">
        <v>121</v>
      </c>
      <c r="S40" s="9"/>
      <c r="T40" s="9">
        <v>0</v>
      </c>
    </row>
    <row r="41" spans="1:20" ht="12.75">
      <c r="A41" s="7" t="s">
        <v>99</v>
      </c>
      <c r="B41" s="8" t="s">
        <v>149</v>
      </c>
      <c r="C41" s="8"/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>ROUND(H41/'Table I'!G18*100,2)</f>
        <v>0</v>
      </c>
      <c r="J41" s="9">
        <v>0</v>
      </c>
      <c r="K41" s="9">
        <v>0</v>
      </c>
      <c r="L41" s="9">
        <v>0</v>
      </c>
      <c r="M41" s="9">
        <f>ROUND(L41/('Table I'!G13+'Table I'!G14+'Table I'!G15)*100,2)</f>
        <v>0</v>
      </c>
      <c r="N41" s="9">
        <v>0</v>
      </c>
      <c r="O41" s="9">
        <f>ROUND((H41+N41)/'Table I'!G18*100,2)</f>
        <v>0</v>
      </c>
      <c r="P41" s="9">
        <v>0</v>
      </c>
      <c r="Q41" s="9">
        <f>ROUND(P41/'Table I'!G14*100,2)</f>
        <v>0</v>
      </c>
      <c r="R41" s="9" t="s">
        <v>121</v>
      </c>
      <c r="S41" s="9"/>
      <c r="T41" s="9">
        <v>0</v>
      </c>
    </row>
    <row r="42" spans="1:20" ht="12.75">
      <c r="A42" s="7" t="s">
        <v>125</v>
      </c>
      <c r="B42" s="8" t="s">
        <v>100</v>
      </c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>
      <c r="A43" s="7"/>
      <c r="B43" s="8" t="s">
        <v>150</v>
      </c>
      <c r="C43" s="8"/>
      <c r="D43" s="9">
        <v>21</v>
      </c>
      <c r="E43" s="9">
        <v>692164</v>
      </c>
      <c r="F43" s="9">
        <v>0</v>
      </c>
      <c r="G43" s="9">
        <v>0</v>
      </c>
      <c r="H43" s="9">
        <v>692164</v>
      </c>
      <c r="I43" s="9">
        <f>ROUND(H43/'Table I'!G18*100,2)</f>
        <v>12.55</v>
      </c>
      <c r="J43" s="9">
        <v>692164</v>
      </c>
      <c r="K43" s="9">
        <v>0</v>
      </c>
      <c r="L43" s="9">
        <v>692164</v>
      </c>
      <c r="M43" s="9">
        <f>ROUND(L43/('Table I'!G13+'Table I'!G14+'Table I'!G15)*100,2)</f>
        <v>12.55</v>
      </c>
      <c r="N43" s="9">
        <v>0</v>
      </c>
      <c r="O43" s="9">
        <f>ROUND((H43+N43)/'Table I'!G18*100,2)</f>
        <v>12.55</v>
      </c>
      <c r="P43" s="9">
        <v>0</v>
      </c>
      <c r="Q43" s="9">
        <f>ROUND(P43/'Table I'!G14*100,2)</f>
        <v>0</v>
      </c>
      <c r="R43" s="9" t="s">
        <v>121</v>
      </c>
      <c r="S43" s="9"/>
      <c r="T43" s="9">
        <v>677164</v>
      </c>
    </row>
    <row r="44" spans="1:20" ht="12.75">
      <c r="A44" s="13"/>
      <c r="B44" s="14" t="s">
        <v>70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3"/>
      <c r="B45" s="14" t="s">
        <v>151</v>
      </c>
      <c r="C45" s="14" t="s">
        <v>152</v>
      </c>
      <c r="D45" s="15"/>
      <c r="E45" s="15">
        <v>66000</v>
      </c>
      <c r="F45" s="15" t="s">
        <v>144</v>
      </c>
      <c r="G45" s="15"/>
      <c r="H45" s="15">
        <v>66000</v>
      </c>
      <c r="I45" s="15">
        <f>ROUND(H45/'Table I'!G18*100,2)</f>
        <v>1.2</v>
      </c>
      <c r="J45" s="15">
        <v>66000</v>
      </c>
      <c r="K45" s="15">
        <v>0</v>
      </c>
      <c r="L45" s="15">
        <v>66000</v>
      </c>
      <c r="M45" s="15">
        <f>ROUND(L45/('Table I'!G13+'Table I'!G14+'Table I'!G15)*100,2)</f>
        <v>1.2</v>
      </c>
      <c r="N45" s="15"/>
      <c r="O45" s="15">
        <f>ROUND((H45+N45)/'Table I'!G18*100,2)</f>
        <v>1.2</v>
      </c>
      <c r="P45" s="15">
        <v>0</v>
      </c>
      <c r="Q45" s="15">
        <f>ROUND(P45/'Table I'!G14*100,2)</f>
        <v>0</v>
      </c>
      <c r="R45" s="15">
        <v>0</v>
      </c>
      <c r="S45" s="15"/>
      <c r="T45" s="15">
        <v>66000</v>
      </c>
    </row>
    <row r="46" spans="1:20" ht="12.75">
      <c r="A46" s="13"/>
      <c r="B46" s="17" t="s">
        <v>153</v>
      </c>
      <c r="C46" s="14" t="s">
        <v>154</v>
      </c>
      <c r="D46" s="15"/>
      <c r="E46" s="15">
        <v>253627</v>
      </c>
      <c r="F46" s="15" t="s">
        <v>144</v>
      </c>
      <c r="G46" s="15"/>
      <c r="H46" s="15">
        <v>253627</v>
      </c>
      <c r="I46" s="15">
        <f>ROUND(H46/'Table I'!G18*100,2)</f>
        <v>4.6</v>
      </c>
      <c r="J46" s="15">
        <v>253627</v>
      </c>
      <c r="K46" s="15">
        <v>0</v>
      </c>
      <c r="L46" s="15">
        <v>253627</v>
      </c>
      <c r="M46" s="15">
        <f>ROUND(L46/('Table I'!G13+'Table I'!G14+'Table I'!G15)*100,2)</f>
        <v>4.6</v>
      </c>
      <c r="N46" s="15"/>
      <c r="O46" s="15">
        <f>ROUND((H46+N46)/'Table I'!G18*100,2)</f>
        <v>4.6</v>
      </c>
      <c r="P46" s="15">
        <v>0</v>
      </c>
      <c r="Q46" s="15">
        <f>ROUND(P46/'Table I'!G14*100,2)</f>
        <v>0</v>
      </c>
      <c r="R46" s="15">
        <v>0</v>
      </c>
      <c r="S46" s="15"/>
      <c r="T46" s="15">
        <v>253627</v>
      </c>
    </row>
    <row r="47" spans="1:20" ht="12.75">
      <c r="A47" s="13"/>
      <c r="B47" s="14" t="s">
        <v>155</v>
      </c>
      <c r="C47" s="14" t="s">
        <v>156</v>
      </c>
      <c r="D47" s="15"/>
      <c r="E47" s="15">
        <v>236603</v>
      </c>
      <c r="F47" s="15" t="s">
        <v>144</v>
      </c>
      <c r="G47" s="15"/>
      <c r="H47" s="15">
        <v>236603</v>
      </c>
      <c r="I47" s="15">
        <f>ROUND(H47/'Table I'!G18*100,2)</f>
        <v>4.29</v>
      </c>
      <c r="J47" s="15">
        <v>236603</v>
      </c>
      <c r="K47" s="15">
        <v>0</v>
      </c>
      <c r="L47" s="15">
        <v>236603</v>
      </c>
      <c r="M47" s="15">
        <f>ROUND(L47/('Table I'!G13+'Table I'!G14+'Table I'!G15)*100,2)</f>
        <v>4.29</v>
      </c>
      <c r="N47" s="15"/>
      <c r="O47" s="15">
        <f>ROUND((H47+N47)/'Table I'!G18*100,2)</f>
        <v>4.29</v>
      </c>
      <c r="P47" s="15">
        <v>0</v>
      </c>
      <c r="Q47" s="15">
        <f>ROUND(P47/'Table I'!G14*100,2)</f>
        <v>0</v>
      </c>
      <c r="R47" s="15">
        <v>0</v>
      </c>
      <c r="S47" s="15"/>
      <c r="T47" s="15">
        <v>236603</v>
      </c>
    </row>
    <row r="48" spans="1:20" ht="12.75">
      <c r="A48" s="7"/>
      <c r="B48" s="8" t="s">
        <v>157</v>
      </c>
      <c r="C48" s="8"/>
      <c r="D48" s="9">
        <v>1</v>
      </c>
      <c r="E48" s="9">
        <v>1</v>
      </c>
      <c r="F48" s="9">
        <v>0</v>
      </c>
      <c r="G48" s="9">
        <v>0</v>
      </c>
      <c r="H48" s="9">
        <v>1</v>
      </c>
      <c r="I48" s="9">
        <f>ROUND(H48/'Table I'!G18*100,2)</f>
        <v>0</v>
      </c>
      <c r="J48" s="9">
        <v>1</v>
      </c>
      <c r="K48" s="9">
        <v>0</v>
      </c>
      <c r="L48" s="9">
        <v>1</v>
      </c>
      <c r="M48" s="9">
        <f>ROUND(L48/('Table I'!G13+'Table I'!G14+'Table I'!G15)*100,2)</f>
        <v>0</v>
      </c>
      <c r="N48" s="9">
        <v>0</v>
      </c>
      <c r="O48" s="9">
        <f>ROUND((H48+N48)/'Table I'!G18*100,2)</f>
        <v>0</v>
      </c>
      <c r="P48" s="9">
        <v>0</v>
      </c>
      <c r="Q48" s="9">
        <f>ROUND(P48/'Table I'!G14*100,2)</f>
        <v>0</v>
      </c>
      <c r="R48" s="9" t="s">
        <v>121</v>
      </c>
      <c r="S48" s="9"/>
      <c r="T48" s="9">
        <v>1</v>
      </c>
    </row>
    <row r="49" spans="1:20" ht="12.75">
      <c r="A49" s="7"/>
      <c r="B49" s="8" t="s">
        <v>158</v>
      </c>
      <c r="C49" s="8"/>
      <c r="D49" s="9">
        <v>79</v>
      </c>
      <c r="E49" s="9">
        <v>471494</v>
      </c>
      <c r="F49" s="9">
        <v>0</v>
      </c>
      <c r="G49" s="9">
        <v>0</v>
      </c>
      <c r="H49" s="9">
        <v>471494</v>
      </c>
      <c r="I49" s="9">
        <f>ROUND(H49/'Table I'!G18*100,2)</f>
        <v>8.55</v>
      </c>
      <c r="J49" s="9">
        <v>471494</v>
      </c>
      <c r="K49" s="9">
        <v>0</v>
      </c>
      <c r="L49" s="9">
        <v>471494</v>
      </c>
      <c r="M49" s="9">
        <f>ROUND(L49/('Table I'!G13+'Table I'!G14+'Table I'!G15)*100,2)</f>
        <v>8.55</v>
      </c>
      <c r="N49" s="9">
        <v>0</v>
      </c>
      <c r="O49" s="9">
        <f>ROUND((H49+N49)/'Table I'!G18*100,2)</f>
        <v>8.55</v>
      </c>
      <c r="P49" s="9">
        <v>0</v>
      </c>
      <c r="Q49" s="9">
        <f>ROUND(P49/'Table I'!G14*100,2)</f>
        <v>0</v>
      </c>
      <c r="R49" s="9" t="s">
        <v>121</v>
      </c>
      <c r="S49" s="9"/>
      <c r="T49" s="9">
        <v>471494</v>
      </c>
    </row>
    <row r="50" spans="1:20" ht="12.75">
      <c r="A50" s="7"/>
      <c r="B50" s="8" t="s">
        <v>159</v>
      </c>
      <c r="C50" s="8"/>
      <c r="D50" s="9">
        <v>1</v>
      </c>
      <c r="E50" s="9">
        <v>50</v>
      </c>
      <c r="F50" s="9">
        <v>0</v>
      </c>
      <c r="G50" s="9">
        <v>0</v>
      </c>
      <c r="H50" s="9">
        <v>50</v>
      </c>
      <c r="I50" s="9">
        <f>ROUND(H50/'Table I'!G18*100,2)</f>
        <v>0</v>
      </c>
      <c r="J50" s="9">
        <v>50</v>
      </c>
      <c r="K50" s="9">
        <v>0</v>
      </c>
      <c r="L50" s="9">
        <v>50</v>
      </c>
      <c r="M50" s="9">
        <f>ROUND(L50/('Table I'!G13+'Table I'!G14+'Table I'!G15)*100,2)</f>
        <v>0</v>
      </c>
      <c r="N50" s="9">
        <v>0</v>
      </c>
      <c r="O50" s="9">
        <f>ROUND((H50+N50)/'Table I'!G18*100,2)</f>
        <v>0</v>
      </c>
      <c r="P50" s="9">
        <v>0</v>
      </c>
      <c r="Q50" s="9">
        <f>ROUND(P50/'Table I'!G14*100,2)</f>
        <v>0</v>
      </c>
      <c r="R50" s="9" t="s">
        <v>121</v>
      </c>
      <c r="S50" s="9"/>
      <c r="T50" s="9">
        <v>50</v>
      </c>
    </row>
    <row r="51" spans="1:20" ht="12.75">
      <c r="A51" s="7"/>
      <c r="B51" s="8" t="s">
        <v>160</v>
      </c>
      <c r="C51" s="8"/>
      <c r="D51" s="9">
        <v>2</v>
      </c>
      <c r="E51" s="9">
        <v>929</v>
      </c>
      <c r="F51" s="9">
        <v>0</v>
      </c>
      <c r="G51" s="9">
        <v>0</v>
      </c>
      <c r="H51" s="9">
        <v>929</v>
      </c>
      <c r="I51" s="9">
        <f>ROUND(H51/'Table I'!G18*100,2)</f>
        <v>0.02</v>
      </c>
      <c r="J51" s="9">
        <v>929</v>
      </c>
      <c r="K51" s="9">
        <v>0</v>
      </c>
      <c r="L51" s="9">
        <v>929</v>
      </c>
      <c r="M51" s="9">
        <f>ROUND(L51/('Table I'!G13+'Table I'!G14+'Table I'!G15)*100,2)</f>
        <v>0.02</v>
      </c>
      <c r="N51" s="9">
        <v>0</v>
      </c>
      <c r="O51" s="9">
        <f>ROUND((H51+N51)/'Table I'!G18*100,2)</f>
        <v>0.02</v>
      </c>
      <c r="P51" s="9">
        <v>0</v>
      </c>
      <c r="Q51" s="9">
        <f>ROUND(P51/'Table I'!G14*100,2)</f>
        <v>0</v>
      </c>
      <c r="R51" s="9" t="s">
        <v>121</v>
      </c>
      <c r="S51" s="9"/>
      <c r="T51" s="9">
        <v>929</v>
      </c>
    </row>
    <row r="52" spans="1:20" ht="12.75">
      <c r="A52" s="7" t="s">
        <v>125</v>
      </c>
      <c r="B52" s="8" t="s">
        <v>161</v>
      </c>
      <c r="C52" s="8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f>ROUND(H52/'Table I'!G18*100,2)</f>
        <v>0</v>
      </c>
      <c r="J52" s="9">
        <v>0</v>
      </c>
      <c r="K52" s="9">
        <v>0</v>
      </c>
      <c r="L52" s="9">
        <v>0</v>
      </c>
      <c r="M52" s="9">
        <f>ROUND(L52/('Table I'!G13+'Table I'!G14+'Table I'!G15)*100,2)</f>
        <v>0</v>
      </c>
      <c r="N52" s="9">
        <v>0</v>
      </c>
      <c r="O52" s="9">
        <f>ROUND((H52+N52)/'Table I'!G18*100,2)</f>
        <v>0</v>
      </c>
      <c r="P52" s="9">
        <v>0</v>
      </c>
      <c r="Q52" s="9">
        <f>ROUND(P52/'Table I'!G14*100,2)</f>
        <v>0</v>
      </c>
      <c r="R52" s="9" t="s">
        <v>121</v>
      </c>
      <c r="S52" s="9"/>
      <c r="T52" s="9">
        <v>0</v>
      </c>
    </row>
    <row r="53" spans="1:20" ht="12.75">
      <c r="A53" s="13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7"/>
      <c r="B54" s="8" t="s">
        <v>162</v>
      </c>
      <c r="C54" s="8"/>
      <c r="D54" s="9">
        <v>1674</v>
      </c>
      <c r="E54" s="9">
        <v>3669773</v>
      </c>
      <c r="F54" s="9">
        <v>0</v>
      </c>
      <c r="G54" s="9">
        <v>0</v>
      </c>
      <c r="H54" s="9">
        <v>3669773</v>
      </c>
      <c r="I54" s="9">
        <f>ROUND(H54/'Table I'!G18*100,2)</f>
        <v>66.56</v>
      </c>
      <c r="J54" s="9">
        <v>3669773</v>
      </c>
      <c r="K54" s="9">
        <v>0</v>
      </c>
      <c r="L54" s="9">
        <v>3669773</v>
      </c>
      <c r="M54" s="9">
        <f>ROUND(L54/('Table I'!G13+'Table I'!G14+'Table I'!G15)*100,2)</f>
        <v>66.56</v>
      </c>
      <c r="N54" s="9">
        <v>0</v>
      </c>
      <c r="O54" s="9">
        <f>ROUND((H54+N54)/'Table I'!G18*100,2)</f>
        <v>66.56</v>
      </c>
      <c r="P54" s="9">
        <v>0</v>
      </c>
      <c r="Q54" s="9">
        <f>ROUND(P54/'Table I'!G14*100,2)</f>
        <v>0</v>
      </c>
      <c r="R54" s="9"/>
      <c r="S54" s="9"/>
      <c r="T54" s="9">
        <v>3363353</v>
      </c>
    </row>
    <row r="55" spans="1:20" ht="12.75">
      <c r="A55" s="13"/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7"/>
      <c r="B56" s="8" t="s">
        <v>163</v>
      </c>
      <c r="C56" s="8"/>
      <c r="D56" s="9">
        <v>1674</v>
      </c>
      <c r="E56" s="9">
        <v>3669773</v>
      </c>
      <c r="F56" s="9">
        <v>0</v>
      </c>
      <c r="G56" s="9">
        <v>0</v>
      </c>
      <c r="H56" s="9">
        <v>3669773</v>
      </c>
      <c r="I56" s="9">
        <f>ROUND(H56/'Table I'!G18*100,2)</f>
        <v>66.56</v>
      </c>
      <c r="J56" s="9">
        <v>3669773</v>
      </c>
      <c r="K56" s="9">
        <v>0</v>
      </c>
      <c r="L56" s="9">
        <v>3669773</v>
      </c>
      <c r="M56" s="9">
        <f>ROUND(L56/('Table I'!G13+'Table I'!G14+'Table I'!G15)*100,2)</f>
        <v>66.56</v>
      </c>
      <c r="N56" s="9">
        <v>0</v>
      </c>
      <c r="O56" s="9">
        <f>ROUND((H56+N56)/'Table I'!G18*100,2)</f>
        <v>66.56</v>
      </c>
      <c r="P56" s="9">
        <v>0</v>
      </c>
      <c r="Q56" s="9">
        <f>ROUND(P56/'Table I'!G18*100,2)</f>
        <v>0</v>
      </c>
      <c r="R56" s="9"/>
      <c r="S56" s="9"/>
      <c r="T56" s="9">
        <v>3363353</v>
      </c>
    </row>
    <row r="57" spans="1:20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2.75">
      <c r="A58" s="16" t="s">
        <v>164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2.75">
      <c r="A60" s="16" t="s">
        <v>112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7:T57"/>
    <mergeCell ref="A58:T59"/>
    <mergeCell ref="A60:T6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="48" zoomScaleNormal="48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165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116</v>
      </c>
      <c r="P3" s="5" t="s">
        <v>35</v>
      </c>
      <c r="Q3" s="5"/>
      <c r="R3" s="5" t="s">
        <v>36</v>
      </c>
      <c r="S3" s="5"/>
      <c r="T3" s="5" t="s">
        <v>166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38</v>
      </c>
      <c r="K7" s="6"/>
      <c r="L7" s="6"/>
      <c r="M7" s="5" t="s">
        <v>63</v>
      </c>
      <c r="N7" s="5"/>
      <c r="O7" s="5"/>
      <c r="P7" s="5" t="s">
        <v>40</v>
      </c>
      <c r="Q7" s="5" t="s">
        <v>41</v>
      </c>
      <c r="R7" s="5" t="s">
        <v>117</v>
      </c>
      <c r="S7" s="5" t="s">
        <v>167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64</v>
      </c>
      <c r="K8" s="5" t="s">
        <v>65</v>
      </c>
      <c r="L8" s="5" t="s">
        <v>44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8" t="s">
        <v>168</v>
      </c>
      <c r="B13" s="18" t="s">
        <v>169</v>
      </c>
      <c r="C13" s="19"/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 t="s">
        <v>121</v>
      </c>
      <c r="S13" s="19"/>
      <c r="T13" s="19">
        <v>0</v>
      </c>
    </row>
    <row r="14" spans="1:20" ht="12.75">
      <c r="A14" s="7" t="s">
        <v>168</v>
      </c>
      <c r="B14" s="8" t="s">
        <v>170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121</v>
      </c>
      <c r="S14" s="9"/>
      <c r="T14" s="9">
        <v>0</v>
      </c>
    </row>
    <row r="15" spans="1:20" ht="12.75">
      <c r="A15" s="7" t="s">
        <v>168</v>
      </c>
      <c r="B15" s="8" t="s">
        <v>171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 t="s">
        <v>121</v>
      </c>
      <c r="S15" s="9"/>
      <c r="T15" s="9">
        <v>0</v>
      </c>
    </row>
    <row r="16" spans="1:20" ht="12.75">
      <c r="A16" s="7" t="s">
        <v>168</v>
      </c>
      <c r="B16" s="8" t="s">
        <v>172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 t="s">
        <v>121</v>
      </c>
      <c r="S16" s="9"/>
      <c r="T16" s="9">
        <v>0</v>
      </c>
    </row>
    <row r="17" spans="1:20" ht="12.75">
      <c r="A17" s="7" t="s">
        <v>173</v>
      </c>
      <c r="B17" s="8" t="s">
        <v>174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 t="s">
        <v>121</v>
      </c>
      <c r="S17" s="9"/>
      <c r="T17" s="9">
        <v>0</v>
      </c>
    </row>
    <row r="18" spans="1:20" ht="12.75">
      <c r="A18" s="7"/>
      <c r="B18" s="8" t="s">
        <v>175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/>
      <c r="S18" s="9"/>
      <c r="T18" s="9">
        <v>0</v>
      </c>
    </row>
    <row r="19" spans="3:20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="48" zoomScaleNormal="48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  <col min="11" max="16384" width="11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0" t="s">
        <v>176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2.75" customHeight="1">
      <c r="A3" s="5" t="s">
        <v>177</v>
      </c>
      <c r="B3" s="5" t="s">
        <v>178</v>
      </c>
      <c r="C3" s="5"/>
      <c r="D3" s="5"/>
      <c r="E3" s="5" t="s">
        <v>179</v>
      </c>
      <c r="F3" s="5"/>
      <c r="G3" s="5"/>
      <c r="H3" s="5" t="s">
        <v>180</v>
      </c>
      <c r="I3" s="5"/>
      <c r="J3" s="5" t="s">
        <v>181</v>
      </c>
    </row>
    <row r="4" spans="1:10" ht="12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6"/>
      <c r="B10" s="5" t="s">
        <v>182</v>
      </c>
      <c r="C10" s="5" t="s">
        <v>183</v>
      </c>
      <c r="D10" s="5" t="s">
        <v>184</v>
      </c>
      <c r="E10" s="5" t="s">
        <v>182</v>
      </c>
      <c r="F10" s="5" t="s">
        <v>183</v>
      </c>
      <c r="G10" s="5" t="s">
        <v>184</v>
      </c>
      <c r="H10" s="6" t="s">
        <v>185</v>
      </c>
      <c r="I10" s="6"/>
      <c r="J10" s="6"/>
    </row>
    <row r="11" spans="1:10" ht="12.75">
      <c r="A11" s="6"/>
      <c r="B11" s="5"/>
      <c r="C11" s="5"/>
      <c r="D11" s="5"/>
      <c r="E11" s="5"/>
      <c r="F11" s="5"/>
      <c r="G11" s="5"/>
      <c r="H11" s="5"/>
      <c r="I11" s="6"/>
      <c r="J11" s="6"/>
    </row>
    <row r="12" spans="1:10" ht="12.75">
      <c r="A12" s="6"/>
      <c r="B12" s="5"/>
      <c r="C12" s="5"/>
      <c r="D12" s="5"/>
      <c r="E12" s="5"/>
      <c r="F12" s="5"/>
      <c r="G12" s="5"/>
      <c r="H12" s="5"/>
      <c r="I12" s="6"/>
      <c r="J12" s="6"/>
    </row>
    <row r="13" spans="1:10" ht="12.75">
      <c r="A13" s="6"/>
      <c r="B13" s="5"/>
      <c r="C13" s="5"/>
      <c r="D13" s="5"/>
      <c r="E13" s="5"/>
      <c r="F13" s="5"/>
      <c r="G13" s="5"/>
      <c r="H13" s="5"/>
      <c r="I13" s="6"/>
      <c r="J13" s="6"/>
    </row>
    <row r="14" spans="1:10" ht="12.75">
      <c r="A14" s="6"/>
      <c r="B14" s="5"/>
      <c r="C14" s="5"/>
      <c r="D14" s="5"/>
      <c r="E14" s="5"/>
      <c r="F14" s="5"/>
      <c r="G14" s="5"/>
      <c r="H14" s="5"/>
      <c r="I14" s="6"/>
      <c r="J14" s="6"/>
    </row>
    <row r="15" spans="1:10" ht="12.75">
      <c r="A15" s="6"/>
      <c r="B15" s="5"/>
      <c r="C15" s="5"/>
      <c r="D15" s="5"/>
      <c r="E15" s="5"/>
      <c r="F15" s="5"/>
      <c r="G15" s="5"/>
      <c r="H15" s="5"/>
      <c r="I15" s="6"/>
      <c r="J15" s="6"/>
    </row>
    <row r="16" spans="1:10" ht="12.75">
      <c r="A16" s="21" t="s">
        <v>186</v>
      </c>
      <c r="B16" s="21" t="s">
        <v>187</v>
      </c>
      <c r="C16" s="21"/>
      <c r="D16" s="21"/>
      <c r="E16" s="21" t="s">
        <v>187</v>
      </c>
      <c r="F16" s="21"/>
      <c r="G16" s="21"/>
      <c r="H16" s="21" t="s">
        <v>188</v>
      </c>
      <c r="I16" s="21" t="s">
        <v>189</v>
      </c>
      <c r="J16" s="21"/>
    </row>
    <row r="17" spans="1:10" ht="12.75">
      <c r="A17" s="21"/>
      <c r="B17" s="21"/>
      <c r="C17" s="21"/>
      <c r="D17" s="21"/>
      <c r="E17" s="21"/>
      <c r="F17" s="21"/>
      <c r="G17" s="21"/>
      <c r="H17" s="21" t="s">
        <v>190</v>
      </c>
      <c r="I17" s="21" t="s">
        <v>189</v>
      </c>
      <c r="J17" s="21"/>
    </row>
    <row r="18" spans="1:10" ht="12.75" customHeight="1">
      <c r="A18" s="21"/>
      <c r="B18" s="21"/>
      <c r="C18" s="21"/>
      <c r="D18" s="21"/>
      <c r="E18" s="21"/>
      <c r="F18" s="21"/>
      <c r="G18" s="21"/>
      <c r="H18" s="22" t="s">
        <v>191</v>
      </c>
      <c r="I18" s="22" t="s">
        <v>189</v>
      </c>
      <c r="J18" s="21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 t="s">
        <v>192</v>
      </c>
      <c r="I21" s="21"/>
      <c r="J21" s="21"/>
    </row>
    <row r="22" spans="1:10" ht="12.75" customHeight="1">
      <c r="A22" s="21"/>
      <c r="B22" s="21"/>
      <c r="C22" s="21"/>
      <c r="D22" s="21"/>
      <c r="E22" s="21"/>
      <c r="F22" s="21"/>
      <c r="G22" s="21"/>
      <c r="H22" s="22" t="s">
        <v>193</v>
      </c>
      <c r="I22" s="22"/>
      <c r="J22" s="21"/>
    </row>
    <row r="23" spans="1:10" ht="12.7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21" t="s">
        <v>194</v>
      </c>
      <c r="B24" s="21" t="s">
        <v>187</v>
      </c>
      <c r="C24" s="21"/>
      <c r="D24" s="21"/>
      <c r="E24" s="21" t="s">
        <v>187</v>
      </c>
      <c r="F24" s="21"/>
      <c r="G24" s="21"/>
      <c r="H24" s="21" t="s">
        <v>188</v>
      </c>
      <c r="I24" s="21" t="s">
        <v>189</v>
      </c>
      <c r="J24" s="21"/>
    </row>
    <row r="25" spans="1:10" ht="12.75">
      <c r="A25" s="21"/>
      <c r="B25" s="21"/>
      <c r="C25" s="21"/>
      <c r="D25" s="21"/>
      <c r="E25" s="21"/>
      <c r="F25" s="21"/>
      <c r="G25" s="21"/>
      <c r="H25" s="21" t="s">
        <v>190</v>
      </c>
      <c r="I25" s="21" t="s">
        <v>189</v>
      </c>
      <c r="J25" s="21"/>
    </row>
    <row r="26" spans="1:10" ht="12.75" customHeight="1">
      <c r="A26" s="21"/>
      <c r="B26" s="21"/>
      <c r="C26" s="21"/>
      <c r="D26" s="21"/>
      <c r="E26" s="21"/>
      <c r="F26" s="21"/>
      <c r="G26" s="21"/>
      <c r="H26" s="22" t="s">
        <v>191</v>
      </c>
      <c r="I26" s="22" t="s">
        <v>189</v>
      </c>
      <c r="J26" s="21"/>
    </row>
    <row r="27" spans="1:10" ht="12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21"/>
      <c r="B29" s="21"/>
      <c r="C29" s="21"/>
      <c r="D29" s="21"/>
      <c r="E29" s="21"/>
      <c r="F29" s="21"/>
      <c r="G29" s="21"/>
      <c r="H29" s="21" t="s">
        <v>192</v>
      </c>
      <c r="I29" s="21"/>
      <c r="J29" s="21"/>
    </row>
    <row r="30" spans="1:10" ht="12.75" customHeight="1">
      <c r="A30" s="21"/>
      <c r="B30" s="21"/>
      <c r="C30" s="21"/>
      <c r="D30" s="21"/>
      <c r="E30" s="21"/>
      <c r="F30" s="21"/>
      <c r="G30" s="21"/>
      <c r="H30" s="22" t="s">
        <v>193</v>
      </c>
      <c r="I30" s="22"/>
      <c r="J30" s="21"/>
    </row>
    <row r="31" spans="1:10" ht="12.75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21" t="s">
        <v>195</v>
      </c>
      <c r="B32" s="21" t="s">
        <v>187</v>
      </c>
      <c r="C32" s="21"/>
      <c r="D32" s="21"/>
      <c r="E32" s="21" t="s">
        <v>187</v>
      </c>
      <c r="F32" s="21"/>
      <c r="G32" s="21"/>
      <c r="H32" s="21" t="s">
        <v>188</v>
      </c>
      <c r="I32" s="21" t="s">
        <v>189</v>
      </c>
      <c r="J32" s="21"/>
    </row>
    <row r="33" spans="1:10" ht="12.75">
      <c r="A33" s="21"/>
      <c r="B33" s="21"/>
      <c r="C33" s="21"/>
      <c r="D33" s="21"/>
      <c r="E33" s="21"/>
      <c r="F33" s="21"/>
      <c r="G33" s="21"/>
      <c r="H33" s="21" t="s">
        <v>190</v>
      </c>
      <c r="I33" s="21" t="s">
        <v>189</v>
      </c>
      <c r="J33" s="21"/>
    </row>
    <row r="34" spans="1:10" ht="12.75" customHeight="1">
      <c r="A34" s="21"/>
      <c r="B34" s="21"/>
      <c r="C34" s="21"/>
      <c r="D34" s="21"/>
      <c r="E34" s="21"/>
      <c r="F34" s="21"/>
      <c r="G34" s="21"/>
      <c r="H34" s="22" t="s">
        <v>191</v>
      </c>
      <c r="I34" s="22" t="s">
        <v>189</v>
      </c>
      <c r="J34" s="21"/>
    </row>
    <row r="35" spans="1:10" ht="12.7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21"/>
      <c r="B37" s="21"/>
      <c r="C37" s="21"/>
      <c r="D37" s="21"/>
      <c r="E37" s="21"/>
      <c r="F37" s="21"/>
      <c r="G37" s="21"/>
      <c r="H37" s="21" t="s">
        <v>192</v>
      </c>
      <c r="I37" s="21"/>
      <c r="J37" s="21"/>
    </row>
    <row r="38" spans="1:10" ht="12.75" customHeight="1">
      <c r="A38" s="21"/>
      <c r="B38" s="21"/>
      <c r="C38" s="21"/>
      <c r="D38" s="21"/>
      <c r="E38" s="21"/>
      <c r="F38" s="21"/>
      <c r="G38" s="21"/>
      <c r="H38" s="22" t="s">
        <v>193</v>
      </c>
      <c r="I38" s="22"/>
      <c r="J38" s="21"/>
    </row>
    <row r="39" spans="1:10" ht="12.7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21" t="s">
        <v>196</v>
      </c>
      <c r="B40" s="21" t="s">
        <v>187</v>
      </c>
      <c r="C40" s="21"/>
      <c r="D40" s="21"/>
      <c r="E40" s="21" t="s">
        <v>187</v>
      </c>
      <c r="F40" s="21"/>
      <c r="G40" s="21"/>
      <c r="H40" s="21" t="s">
        <v>188</v>
      </c>
      <c r="I40" s="21" t="s">
        <v>189</v>
      </c>
      <c r="J40" s="21"/>
    </row>
    <row r="41" spans="1:10" ht="12.75">
      <c r="A41" s="21"/>
      <c r="B41" s="21"/>
      <c r="C41" s="21"/>
      <c r="D41" s="21"/>
      <c r="E41" s="21"/>
      <c r="F41" s="21"/>
      <c r="G41" s="21"/>
      <c r="H41" s="21" t="s">
        <v>190</v>
      </c>
      <c r="I41" s="21" t="s">
        <v>189</v>
      </c>
      <c r="J41" s="21"/>
    </row>
    <row r="42" spans="1:10" ht="12.75" customHeight="1">
      <c r="A42" s="21"/>
      <c r="B42" s="21"/>
      <c r="C42" s="21"/>
      <c r="D42" s="21"/>
      <c r="E42" s="21"/>
      <c r="F42" s="21"/>
      <c r="G42" s="21"/>
      <c r="H42" s="22" t="s">
        <v>191</v>
      </c>
      <c r="I42" s="22" t="s">
        <v>189</v>
      </c>
      <c r="J42" s="21"/>
    </row>
    <row r="43" spans="1:10" ht="12.7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12.7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12.75">
      <c r="A45" s="21"/>
      <c r="B45" s="21"/>
      <c r="C45" s="21"/>
      <c r="D45" s="21"/>
      <c r="E45" s="21"/>
      <c r="F45" s="21"/>
      <c r="G45" s="21"/>
      <c r="H45" s="21" t="s">
        <v>192</v>
      </c>
      <c r="I45" s="21"/>
      <c r="J45" s="21"/>
    </row>
    <row r="46" spans="1:10" ht="12.75" customHeight="1">
      <c r="A46" s="21"/>
      <c r="B46" s="21"/>
      <c r="C46" s="21"/>
      <c r="D46" s="21"/>
      <c r="E46" s="21"/>
      <c r="F46" s="21"/>
      <c r="G46" s="21"/>
      <c r="H46" s="22" t="s">
        <v>193</v>
      </c>
      <c r="I46" s="22"/>
      <c r="J46" s="21"/>
    </row>
    <row r="47" spans="1:10" ht="12.7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2.75">
      <c r="A48" s="21" t="s">
        <v>197</v>
      </c>
      <c r="B48" s="21" t="s">
        <v>187</v>
      </c>
      <c r="C48" s="21"/>
      <c r="D48" s="21"/>
      <c r="E48" s="21" t="s">
        <v>187</v>
      </c>
      <c r="F48" s="21"/>
      <c r="G48" s="21"/>
      <c r="H48" s="21" t="s">
        <v>188</v>
      </c>
      <c r="I48" s="21" t="s">
        <v>189</v>
      </c>
      <c r="J48" s="21"/>
    </row>
    <row r="49" spans="1:10" ht="12.75">
      <c r="A49" s="21"/>
      <c r="B49" s="21"/>
      <c r="C49" s="21"/>
      <c r="D49" s="21"/>
      <c r="E49" s="21"/>
      <c r="F49" s="21"/>
      <c r="G49" s="21"/>
      <c r="H49" s="21" t="s">
        <v>190</v>
      </c>
      <c r="I49" s="21" t="s">
        <v>189</v>
      </c>
      <c r="J49" s="21"/>
    </row>
    <row r="50" spans="1:10" ht="12.75" customHeight="1">
      <c r="A50" s="21"/>
      <c r="B50" s="21"/>
      <c r="C50" s="21"/>
      <c r="D50" s="21"/>
      <c r="E50" s="21"/>
      <c r="F50" s="21"/>
      <c r="G50" s="21"/>
      <c r="H50" s="22" t="s">
        <v>191</v>
      </c>
      <c r="I50" s="22" t="s">
        <v>189</v>
      </c>
      <c r="J50" s="21"/>
    </row>
    <row r="51" spans="1:10" ht="12.75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12.75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21"/>
      <c r="B53" s="21"/>
      <c r="C53" s="21"/>
      <c r="D53" s="21"/>
      <c r="E53" s="21"/>
      <c r="F53" s="21"/>
      <c r="G53" s="21"/>
      <c r="H53" s="21" t="s">
        <v>192</v>
      </c>
      <c r="I53" s="21"/>
      <c r="J53" s="21"/>
    </row>
    <row r="54" spans="1:10" ht="12.75" customHeight="1">
      <c r="A54" s="21"/>
      <c r="B54" s="21"/>
      <c r="C54" s="21"/>
      <c r="D54" s="21"/>
      <c r="E54" s="21"/>
      <c r="F54" s="21"/>
      <c r="G54" s="21"/>
      <c r="H54" s="22" t="s">
        <v>193</v>
      </c>
      <c r="I54" s="22"/>
      <c r="J54" s="21"/>
    </row>
    <row r="55" spans="1:10" ht="12.75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 ht="12.75">
      <c r="A56" s="21" t="s">
        <v>198</v>
      </c>
      <c r="B56" s="21" t="s">
        <v>187</v>
      </c>
      <c r="C56" s="21"/>
      <c r="D56" s="21"/>
      <c r="E56" s="21" t="s">
        <v>187</v>
      </c>
      <c r="F56" s="21"/>
      <c r="G56" s="21"/>
      <c r="H56" s="21" t="s">
        <v>188</v>
      </c>
      <c r="I56" s="21" t="s">
        <v>189</v>
      </c>
      <c r="J56" s="21"/>
    </row>
    <row r="57" spans="1:10" ht="12.75">
      <c r="A57" s="21"/>
      <c r="B57" s="21"/>
      <c r="C57" s="21"/>
      <c r="D57" s="21"/>
      <c r="E57" s="21"/>
      <c r="F57" s="21"/>
      <c r="G57" s="21"/>
      <c r="H57" s="21" t="s">
        <v>190</v>
      </c>
      <c r="I57" s="21" t="s">
        <v>189</v>
      </c>
      <c r="J57" s="21"/>
    </row>
    <row r="58" spans="1:10" ht="12.75" customHeight="1">
      <c r="A58" s="21"/>
      <c r="B58" s="21"/>
      <c r="C58" s="21"/>
      <c r="D58" s="21"/>
      <c r="E58" s="21"/>
      <c r="F58" s="21"/>
      <c r="G58" s="21"/>
      <c r="H58" s="22" t="s">
        <v>191</v>
      </c>
      <c r="I58" s="22" t="s">
        <v>189</v>
      </c>
      <c r="J58" s="21"/>
    </row>
    <row r="59" spans="1:10" ht="12.75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 ht="12.75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21"/>
      <c r="B61" s="21"/>
      <c r="C61" s="21"/>
      <c r="D61" s="21"/>
      <c r="E61" s="21"/>
      <c r="F61" s="21"/>
      <c r="G61" s="21"/>
      <c r="H61" s="21" t="s">
        <v>192</v>
      </c>
      <c r="I61" s="21"/>
      <c r="J61" s="21"/>
    </row>
    <row r="62" spans="1:10" ht="12.75" customHeight="1">
      <c r="A62" s="21"/>
      <c r="B62" s="21"/>
      <c r="C62" s="21"/>
      <c r="D62" s="21"/>
      <c r="E62" s="21"/>
      <c r="F62" s="21"/>
      <c r="G62" s="21"/>
      <c r="H62" s="22" t="s">
        <v>193</v>
      </c>
      <c r="I62" s="22"/>
      <c r="J62" s="21"/>
    </row>
    <row r="63" spans="1:10" ht="12.75">
      <c r="A63" s="21"/>
      <c r="B63" s="21"/>
      <c r="C63" s="21"/>
      <c r="D63" s="21"/>
      <c r="E63" s="21"/>
      <c r="F63" s="21"/>
      <c r="G63" s="21"/>
      <c r="H63" s="21"/>
      <c r="I63" s="21"/>
      <c r="J63" s="21"/>
    </row>
  </sheetData>
  <sheetProtection selectLockedCells="1" selectUnlockedCells="1"/>
  <mergeCells count="87">
    <mergeCell ref="A2:J2"/>
    <mergeCell ref="A3:A9"/>
    <mergeCell ref="B3:D9"/>
    <mergeCell ref="E3:G9"/>
    <mergeCell ref="H3:I9"/>
    <mergeCell ref="J3:J9"/>
    <mergeCell ref="A10:A15"/>
    <mergeCell ref="B10:B15"/>
    <mergeCell ref="C10:C15"/>
    <mergeCell ref="D10:D15"/>
    <mergeCell ref="E10:E15"/>
    <mergeCell ref="F10:F15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F24:F31"/>
    <mergeCell ref="G24:G31"/>
    <mergeCell ref="J24:J31"/>
    <mergeCell ref="H26:H28"/>
    <mergeCell ref="I26:I28"/>
    <mergeCell ref="H30:H31"/>
    <mergeCell ref="I30:I31"/>
    <mergeCell ref="A32:A39"/>
    <mergeCell ref="B32:B39"/>
    <mergeCell ref="C32:C39"/>
    <mergeCell ref="D32:D39"/>
    <mergeCell ref="E32:E39"/>
    <mergeCell ref="F32:F39"/>
    <mergeCell ref="G32:G39"/>
    <mergeCell ref="J32:J39"/>
    <mergeCell ref="H34:H36"/>
    <mergeCell ref="I34:I36"/>
    <mergeCell ref="H38:H39"/>
    <mergeCell ref="I38:I39"/>
    <mergeCell ref="A40:A47"/>
    <mergeCell ref="B40:B47"/>
    <mergeCell ref="C40:C47"/>
    <mergeCell ref="D40:D47"/>
    <mergeCell ref="E40:E47"/>
    <mergeCell ref="F40:F47"/>
    <mergeCell ref="G40:G47"/>
    <mergeCell ref="J40:J47"/>
    <mergeCell ref="H42:H44"/>
    <mergeCell ref="I42:I44"/>
    <mergeCell ref="H46:H47"/>
    <mergeCell ref="I46:I47"/>
    <mergeCell ref="A48:A55"/>
    <mergeCell ref="B48:B55"/>
    <mergeCell ref="C48:C55"/>
    <mergeCell ref="D48:D55"/>
    <mergeCell ref="E48:E55"/>
    <mergeCell ref="F48:F55"/>
    <mergeCell ref="G48:G55"/>
    <mergeCell ref="J48:J55"/>
    <mergeCell ref="H50:H52"/>
    <mergeCell ref="I50:I52"/>
    <mergeCell ref="H54:H55"/>
    <mergeCell ref="I54:I55"/>
    <mergeCell ref="A56:A63"/>
    <mergeCell ref="B56:B63"/>
    <mergeCell ref="C56:C63"/>
    <mergeCell ref="D56:D63"/>
    <mergeCell ref="E56:E63"/>
    <mergeCell ref="F56:F63"/>
    <mergeCell ref="G56:G63"/>
    <mergeCell ref="J56:J63"/>
    <mergeCell ref="H58:H60"/>
    <mergeCell ref="I58:I60"/>
    <mergeCell ref="H62:H63"/>
    <mergeCell ref="I62:I6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cameo </dc:creator>
  <cp:keywords/>
  <dc:description/>
  <cp:lastModifiedBy>cameo </cp:lastModifiedBy>
  <dcterms:created xsi:type="dcterms:W3CDTF">2019-10-09T13:11:06Z</dcterms:created>
  <dcterms:modified xsi:type="dcterms:W3CDTF">2019-10-09T13:25:01Z</dcterms:modified>
  <cp:category/>
  <cp:version/>
  <cp:contentType/>
  <cp:contentStatus/>
  <cp:revision>1</cp:revision>
</cp:coreProperties>
</file>