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<sst xmlns="http://schemas.openxmlformats.org/spreadsheetml/2006/main" count="327" uniqueCount="192">
  <si>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</si>
  <si>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</si>
  <si>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</si>
  <si>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</si>
  <si>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</si>
  <si>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</si>
  <si>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</si>
  <si>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</si>
  <si>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30-Jun-2019</t>
  </si>
  <si>
    <t xml:space="preserve">     b. If under 31(1)(c) then indicate date of allotment/extinguishment 30-Jun-2019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</si>
  <si>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</si>
  <si>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</si>
  <si>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</si>
  <si>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</si>
  <si>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</si>
  <si>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</si>
  <si>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</si>
  <si>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</si>
  <si>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</si>
  <si>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</si>
  <si>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</si>
  <si>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</si>
  <si>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</si>
  <si>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</si>
  <si>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</si>
  <si>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</si>
  <si>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</si>
  <si>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</si>
  <si>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</si>
  <si>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</si>
  <si>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</si>
  <si>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</si>
  <si>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</si>
  <si>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</si>
  <si>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</si>
  <si>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</si>
  <si>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</si>
  <si>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</si>
  <si>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</si>
  <si>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</si>
  <si>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</si>
  <si>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</si>
  <si>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</si>
  <si>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</si>
  <si>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</si>
  <si>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</si>
  <si>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</si>
  <si>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</si>
  <si>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</si>
  <si>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</si>
  <si>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</si>
  <si>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</si>
  <si>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</si>
  <si>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</si>
  <si>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</si>
  <si>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</si>
  <si>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</si>
  <si>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</si>
  <si>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</si>
  <si>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</si>
  <si>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</si>
  <si>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</si>
  <si>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</si>
  <si>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</si>
  <si>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</si>
  <si>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</si>
  <si>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</si>
  <si>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</si>
  <si>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</si>
  <si>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</si>
  <si>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</si>
  <si>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</si>
  <si>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</si>
  <si>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</si>
  <si>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</si>
  <si>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</si>
  <si>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</si>
  <si>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</si>
  <si>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</si>
  <si>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</si>
  <si>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</si>
  <si>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</si>
  <si>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</si>
  <si>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</si>
  <si>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</si>
  <si>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</si>
  <si>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</si>
  <si>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</si>
  <si>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</si>
  <si>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</si>
  <si>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</si>
  <si>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</si>
  <si>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</si>
  <si>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</si>
  <si>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</si>
  <si>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</si>
  <si>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</si>
  <si>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</si>
  <si>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</si>
  <si>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</si>
  <si>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</si>
  <si>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</si>
  <si>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</si>
  <si>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</si>
  <si>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</si>
  <si>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</si>
  <si>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</si>
  <si>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</si>
  <si>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</si>
  <si>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</si>
  <si>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</si>
  <si>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</si>
  <si>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</si>
  <si>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</si>
  <si>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</si>
  <si>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</si>
  <si>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</si>
  <si>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</si>
  <si>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</si>
  <si>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</si>
  <si>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</si>
  <si>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</si>
  <si>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</si>
  <si>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</si>
  <si>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</si>
  <si>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</si>
  <si>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</si>
  <si>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</si>
  <si>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</si>
  <si>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</si>
  <si>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</si>
  <si>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</si>
  <si>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</si>
  <si>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</si>
  <si>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</si>
  <si>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</si>
  <si>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</si>
  <si>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</si>
  <si>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</si>
  <si>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</si>
  <si>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</si>
  <si>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</si>
  <si>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</si>
  <si>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0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</si>
  <si>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</si>
  <si>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</si>
  <si>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</si>
  <si>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</si>
  <si>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</si>
  <si>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</si>
  <si>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</si>
  <si>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</si>
  <si>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</si>
  <si>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</si>
  <si>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</si>
  <si>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</si>
  <si>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</si>
  <si>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</si>
  <si>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</si>
  <si>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</si>
  <si>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Foreign Portfolio
Investor (Individual)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</si>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</sst>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12</v>
      </c>
      <c r="D13" s="9">
        <v>1843327</v>
      </c>
      <c r="E13" s="9">
        <v>0</v>
      </c>
      <c r="F13" s="9">
        <v>0</v>
      </c>
      <c r="G13" s="9">
        <v>1843327</v>
      </c>
      <c r="H13" s="10">
        <f>ROUND(G13/G18*100,2)</f>
        <v>33.44</v>
      </c>
      <c r="I13" s="9">
        <v>1843327</v>
      </c>
      <c r="J13" s="9">
        <v>0</v>
      </c>
      <c r="K13" s="9">
        <v>1843327</v>
      </c>
      <c r="L13" s="9">
        <f>ROUND(K13/G18*100,2)</f>
        <v>33.44</v>
      </c>
      <c r="M13" s="9">
        <v>0</v>
      </c>
      <c r="N13" s="9">
        <f>ROUND((G13+M13)/G18*100,2)</f>
        <v>33.44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1843327</v>
      </c>
    </row>
    <row r="14" spans="1:19" ht="12.75">
      <c r="A14" s="7" t="s">
        <v>47</v>
      </c>
      <c r="B14" s="8" t="s">
        <v>48</v>
      </c>
      <c r="C14" s="9">
        <v>1663</v>
      </c>
      <c r="D14" s="9">
        <v>3669773</v>
      </c>
      <c r="E14" s="9">
        <v>0</v>
      </c>
      <c r="F14" s="9">
        <v>0</v>
      </c>
      <c r="G14" s="9">
        <v>3669773</v>
      </c>
      <c r="H14" s="10">
        <f>ROUND(G14/G18*100,2)</f>
        <v>66.56</v>
      </c>
      <c r="I14" s="9">
        <v>3669773</v>
      </c>
      <c r="J14" s="9">
        <v>0</v>
      </c>
      <c r="K14" s="9">
        <v>3669773</v>
      </c>
      <c r="L14" s="9">
        <f>ROUND(K14/G18*100,2)</f>
        <v>66.56</v>
      </c>
      <c r="M14" s="9">
        <v>0</v>
      </c>
      <c r="N14" s="9">
        <f>ROUND((G14+M14)/G18*100,2)</f>
        <v>66.56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3352153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1675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5195480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12</v>
      </c>
      <c r="E15" s="9">
        <v>1843327</v>
      </c>
      <c r="F15" s="9">
        <v>0</v>
      </c>
      <c r="G15" s="9">
        <v>0</v>
      </c>
      <c r="H15" s="9">
        <v>1843327</v>
      </c>
      <c r="I15" s="9">
        <f>ROUND(H15/'Table I'!G18*100,2)</f>
        <v>33.44</v>
      </c>
      <c r="J15" s="9">
        <v>1843327</v>
      </c>
      <c r="K15" s="9">
        <v>0</v>
      </c>
      <c r="L15" s="9">
        <v>1843327</v>
      </c>
      <c r="M15" s="9">
        <f>ROUND(L15/('Table I'!G13+'Table I'!G14+'Table I'!G15)*100,2)</f>
        <v>33.44</v>
      </c>
      <c r="N15" s="9">
        <v>0</v>
      </c>
      <c r="O15" s="9">
        <f>ROUND((H15+N15)/'Table I'!G18*100,2)</f>
        <v>33.44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1843327</v>
      </c>
    </row>
    <row r="16" spans="1:20" ht="12.75">
      <c r="A16" s="13"/>
      <c r="B16" s="14" t="s">
        <v>70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71</v>
      </c>
      <c r="C17" s="14" t="s">
        <v>72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73</v>
      </c>
      <c r="C18" s="14" t="s">
        <v>74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75</v>
      </c>
      <c r="C19" s="14" t="s">
        <v>76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77</v>
      </c>
      <c r="C20" s="14" t="s">
        <v>78</v>
      </c>
      <c r="D20" s="15"/>
      <c r="E20" s="15">
        <v>185584</v>
      </c>
      <c r="F20" s="15"/>
      <c r="G20" s="15"/>
      <c r="H20" s="15">
        <v>185584</v>
      </c>
      <c r="I20" s="15">
        <f>ROUND(H20/'Table I'!G18*100,2)</f>
        <v>3.37</v>
      </c>
      <c r="J20" s="15">
        <v>185584</v>
      </c>
      <c r="K20" s="15">
        <v>0</v>
      </c>
      <c r="L20" s="15">
        <v>185584</v>
      </c>
      <c r="M20" s="15">
        <f>ROUND(L20/('Table I'!G13+'Table I'!G14+'Table I'!G15)*100,2)</f>
        <v>3.37</v>
      </c>
      <c r="N20" s="15"/>
      <c r="O20" s="15">
        <f>ROUND((H20+N20)/'Table I'!G18*100,2)</f>
        <v>3.37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185584</v>
      </c>
    </row>
    <row r="21" spans="1:20" ht="12.75">
      <c r="A21" s="13"/>
      <c r="B21" s="14" t="s">
        <v>79</v>
      </c>
      <c r="C21" s="14" t="s">
        <v>80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81</v>
      </c>
      <c r="C22" s="14" t="s">
        <v>82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83</v>
      </c>
      <c r="C23" s="14" t="s">
        <v>84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85</v>
      </c>
      <c r="C24" s="14" t="s">
        <v>86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87</v>
      </c>
      <c r="C25" s="14" t="s">
        <v>88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89</v>
      </c>
      <c r="C26" s="14" t="s">
        <v>90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91</v>
      </c>
      <c r="C27" s="14" t="s">
        <v>92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>
        <v>0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93</v>
      </c>
      <c r="C28" s="14" t="s">
        <v>94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>
        <v>0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7" t="s">
        <v>95</v>
      </c>
      <c r="B29" s="8" t="s">
        <v>96</v>
      </c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>ROUND(H29/'Table I'!G18*100,2)</f>
        <v>0</v>
      </c>
      <c r="J29" s="9">
        <v>0</v>
      </c>
      <c r="K29" s="9">
        <v>0</v>
      </c>
      <c r="L29" s="9">
        <v>0</v>
      </c>
      <c r="M29" s="9">
        <f>ROUND(L29/('Table I'!G13+'Table I'!G14+'Table I'!G15)*100,2)</f>
        <v>0</v>
      </c>
      <c r="N29" s="9">
        <v>0</v>
      </c>
      <c r="O29" s="9">
        <f>ROUND((H29+N29)/'Table I'!G18*100,2)</f>
        <v>0</v>
      </c>
      <c r="P29" s="9">
        <v>0</v>
      </c>
      <c r="Q29" s="9">
        <f>ROUND(P29/'Table I'!G13*100,2)</f>
        <v>0</v>
      </c>
      <c r="R29" s="9">
        <v>0</v>
      </c>
      <c r="S29" s="9">
        <f>ROUND(R29/'Table I'!G13*100,2)</f>
        <v>0</v>
      </c>
      <c r="T29" s="9">
        <v>0</v>
      </c>
    </row>
    <row r="30" spans="1:20" ht="12.75">
      <c r="A30" s="7" t="s">
        <v>97</v>
      </c>
      <c r="B30" s="8" t="s">
        <v>98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0</v>
      </c>
    </row>
    <row r="31" spans="1:20" ht="12.75">
      <c r="A31" s="7" t="s">
        <v>99</v>
      </c>
      <c r="B31" s="8" t="s">
        <v>100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/>
      <c r="B33" s="8" t="s">
        <v>101</v>
      </c>
      <c r="C33" s="8"/>
      <c r="D33" s="9">
        <v>12</v>
      </c>
      <c r="E33" s="9">
        <v>1843327</v>
      </c>
      <c r="F33" s="9">
        <v>0</v>
      </c>
      <c r="G33" s="9">
        <v>0</v>
      </c>
      <c r="H33" s="9">
        <v>1843327</v>
      </c>
      <c r="I33" s="9">
        <f>ROUND(H33/'Table I'!G18*100,2)</f>
        <v>33.44</v>
      </c>
      <c r="J33" s="9">
        <v>1843327</v>
      </c>
      <c r="K33" s="9">
        <v>0</v>
      </c>
      <c r="L33" s="9">
        <v>1843327</v>
      </c>
      <c r="M33" s="9">
        <f>ROUND(L33/('Table I'!G13+'Table I'!G14+'Table I'!G15)*100,2)</f>
        <v>33.44</v>
      </c>
      <c r="N33" s="9">
        <v>0</v>
      </c>
      <c r="O33" s="9">
        <f>ROUND((H33+N33)/'Table I'!G18*100,2)</f>
        <v>33.44</v>
      </c>
      <c r="P33" s="9">
        <v>0</v>
      </c>
      <c r="Q33" s="9">
        <f>ROUND(P33/'Table I'!G13*100,2)</f>
        <v>0</v>
      </c>
      <c r="R33" s="9">
        <v>0</v>
      </c>
      <c r="S33" s="9">
        <f>ROUND(R33/'Table I'!G13*100,2)</f>
        <v>0</v>
      </c>
      <c r="T33" s="9">
        <v>1843327</v>
      </c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 t="s">
        <v>102</v>
      </c>
      <c r="B35" s="8" t="s">
        <v>103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104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105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97</v>
      </c>
      <c r="B38" s="8" t="s">
        <v>106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99</v>
      </c>
      <c r="B39" s="8" t="s">
        <v>107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108</v>
      </c>
      <c r="B40" s="8" t="s">
        <v>100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7"/>
      <c r="B42" s="8" t="s">
        <v>109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ROUND((H42+N42)/'Table I'!G18*100,2)</f>
        <v>0</v>
      </c>
      <c r="P42" s="9">
        <v>0</v>
      </c>
      <c r="Q42" s="9">
        <f>ROUND(P42/'Table I'!G13*100,2)</f>
        <v>0</v>
      </c>
      <c r="R42" s="9">
        <v>0</v>
      </c>
      <c r="S42" s="9">
        <f>ROUND(R42/'Table I'!G13*100,2)</f>
        <v>0</v>
      </c>
      <c r="T42" s="9">
        <v>0</v>
      </c>
    </row>
    <row r="43" spans="1:20" ht="12.75">
      <c r="A43" s="13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7"/>
      <c r="B44" s="8" t="s">
        <v>110</v>
      </c>
      <c r="C44" s="8"/>
      <c r="D44" s="9">
        <v>12</v>
      </c>
      <c r="E44" s="9">
        <v>1843327</v>
      </c>
      <c r="F44" s="9">
        <v>0</v>
      </c>
      <c r="G44" s="9">
        <v>0</v>
      </c>
      <c r="H44" s="9">
        <v>1843327</v>
      </c>
      <c r="I44" s="9">
        <f>ROUND(H44/'Table I'!G18*100,2)</f>
        <v>33.44</v>
      </c>
      <c r="J44" s="9">
        <v>1843327</v>
      </c>
      <c r="K44" s="9">
        <v>0</v>
      </c>
      <c r="L44" s="9">
        <v>1843327</v>
      </c>
      <c r="M44" s="9">
        <f>ROUND(L44/('Table I'!G13+'Table I'!G14+'Table I'!G15)*100,2)</f>
        <v>33.44</v>
      </c>
      <c r="N44" s="9">
        <v>0</v>
      </c>
      <c r="O44" s="9">
        <f>ROUND((H44+N44)/'Table I'!G18*100,2)</f>
        <v>33.44</v>
      </c>
      <c r="P44" s="9">
        <v>0</v>
      </c>
      <c r="Q44" s="9">
        <f>ROUND(P44/'Table I'!G18*100,2)</f>
        <v>0</v>
      </c>
      <c r="R44" s="9">
        <v>0</v>
      </c>
      <c r="S44" s="9">
        <f>ROUND(R44/'Table I'!G18*100,2)</f>
        <v>0</v>
      </c>
      <c r="T44" s="9">
        <v>1843327</v>
      </c>
    </row>
    <row r="45" spans="1:20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6" t="s">
        <v>111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5:T45"/>
    <mergeCell ref="A46:T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112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113</v>
      </c>
      <c r="I3" s="5" t="s">
        <v>61</v>
      </c>
      <c r="J3" s="5" t="s">
        <v>114</v>
      </c>
      <c r="K3" s="5"/>
      <c r="L3" s="5"/>
      <c r="M3" s="5"/>
      <c r="N3" s="5" t="s">
        <v>33</v>
      </c>
      <c r="O3" s="5" t="s">
        <v>115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116</v>
      </c>
      <c r="S7" s="5" t="s">
        <v>117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118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119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120</v>
      </c>
      <c r="S15" s="9"/>
      <c r="T15" s="9">
        <v>0</v>
      </c>
    </row>
    <row r="16" spans="1:20" ht="12.75">
      <c r="A16" s="7" t="s">
        <v>95</v>
      </c>
      <c r="B16" s="8" t="s">
        <v>121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120</v>
      </c>
      <c r="S16" s="9"/>
      <c r="T16" s="9">
        <v>0</v>
      </c>
    </row>
    <row r="17" spans="1:20" ht="12.75">
      <c r="A17" s="7" t="s">
        <v>97</v>
      </c>
      <c r="B17" s="8" t="s">
        <v>122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120</v>
      </c>
      <c r="S17" s="9"/>
      <c r="T17" s="9">
        <v>0</v>
      </c>
    </row>
    <row r="18" spans="1:20" ht="12.75">
      <c r="A18" s="7" t="s">
        <v>99</v>
      </c>
      <c r="B18" s="8" t="s">
        <v>123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120</v>
      </c>
      <c r="S18" s="9"/>
      <c r="T18" s="9">
        <v>0</v>
      </c>
    </row>
    <row r="19" spans="1:20" ht="12.75">
      <c r="A19" s="7" t="s">
        <v>124</v>
      </c>
      <c r="B19" s="8" t="s">
        <v>125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120</v>
      </c>
      <c r="S19" s="9"/>
      <c r="T19" s="9">
        <v>0</v>
      </c>
    </row>
    <row r="20" spans="1:20" ht="12.75">
      <c r="A20" s="7" t="s">
        <v>108</v>
      </c>
      <c r="B20" s="8" t="s">
        <v>98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120</v>
      </c>
      <c r="S20" s="9"/>
      <c r="T20" s="9">
        <v>0</v>
      </c>
    </row>
    <row r="21" spans="1:20" ht="12.75">
      <c r="A21" s="7" t="s">
        <v>126</v>
      </c>
      <c r="B21" s="8" t="s">
        <v>127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120</v>
      </c>
      <c r="S21" s="9"/>
      <c r="T21" s="9">
        <v>0</v>
      </c>
    </row>
    <row r="22" spans="1:20" ht="12.75">
      <c r="A22" s="7" t="s">
        <v>128</v>
      </c>
      <c r="B22" s="8" t="s">
        <v>129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120</v>
      </c>
      <c r="S22" s="9"/>
      <c r="T22" s="9">
        <v>0</v>
      </c>
    </row>
    <row r="23" spans="1:20" ht="12.75">
      <c r="A23" s="7" t="s">
        <v>130</v>
      </c>
      <c r="B23" s="8" t="s">
        <v>100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130</v>
      </c>
      <c r="B24" s="8" t="s">
        <v>131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120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132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133</v>
      </c>
      <c r="B28" s="8" t="s">
        <v>134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120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135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136</v>
      </c>
      <c r="B32" s="8" t="s">
        <v>137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68</v>
      </c>
      <c r="B33" s="8" t="s">
        <v>138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139</v>
      </c>
      <c r="C34" s="8"/>
      <c r="D34" s="9">
        <v>1519</v>
      </c>
      <c r="E34" s="9">
        <v>1093884</v>
      </c>
      <c r="F34" s="9">
        <v>0</v>
      </c>
      <c r="G34" s="9">
        <v>0</v>
      </c>
      <c r="H34" s="9">
        <v>1093884</v>
      </c>
      <c r="I34" s="9">
        <f>ROUND(H34/'Table I'!G18*100,2)</f>
        <v>19.84</v>
      </c>
      <c r="J34" s="9">
        <v>1093884</v>
      </c>
      <c r="K34" s="9">
        <v>0</v>
      </c>
      <c r="L34" s="9">
        <v>1093884</v>
      </c>
      <c r="M34" s="9">
        <f>ROUND(L34/('Table I'!G13+'Table I'!G14+'Table I'!G15)*100,2)</f>
        <v>19.84</v>
      </c>
      <c r="N34" s="9">
        <v>0</v>
      </c>
      <c r="O34" s="9">
        <f>ROUND((H34+N34)/'Table I'!G18*100,2)</f>
        <v>19.84</v>
      </c>
      <c r="P34" s="9">
        <v>0</v>
      </c>
      <c r="Q34" s="9">
        <f>ROUND(P34/'Table I'!G14*100,2)</f>
        <v>0</v>
      </c>
      <c r="R34" s="9" t="s">
        <v>120</v>
      </c>
      <c r="S34" s="9"/>
      <c r="T34" s="9">
        <v>791264</v>
      </c>
    </row>
    <row r="35" spans="1:20" ht="12.75">
      <c r="A35" s="7"/>
      <c r="B35" s="8" t="s">
        <v>140</v>
      </c>
      <c r="C35" s="8"/>
      <c r="D35" s="9">
        <v>35</v>
      </c>
      <c r="E35" s="9">
        <v>1405631</v>
      </c>
      <c r="F35" s="9">
        <v>0</v>
      </c>
      <c r="G35" s="9">
        <v>0</v>
      </c>
      <c r="H35" s="9">
        <v>1405631</v>
      </c>
      <c r="I35" s="9">
        <f>ROUND(H35/'Table I'!G18*100,2)</f>
        <v>25.5</v>
      </c>
      <c r="J35" s="9">
        <v>1405631</v>
      </c>
      <c r="K35" s="9">
        <v>0</v>
      </c>
      <c r="L35" s="9">
        <v>1405631</v>
      </c>
      <c r="M35" s="9">
        <f>ROUND(L35/('Table I'!G13+'Table I'!G14+'Table I'!G15)*100,2)</f>
        <v>25.5</v>
      </c>
      <c r="N35" s="9">
        <v>0</v>
      </c>
      <c r="O35" s="9">
        <f>ROUND((H35+N35)/'Table I'!G18*100,2)</f>
        <v>25.5</v>
      </c>
      <c r="P35" s="9">
        <v>0</v>
      </c>
      <c r="Q35" s="9">
        <f>ROUND(P35/'Table I'!G14*100,2)</f>
        <v>0</v>
      </c>
      <c r="R35" s="9" t="s">
        <v>120</v>
      </c>
      <c r="S35" s="9"/>
      <c r="T35" s="9">
        <v>1405631</v>
      </c>
    </row>
    <row r="36" spans="1:20" ht="12.75">
      <c r="A36" s="13"/>
      <c r="B36" s="14" t="s">
        <v>70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141</v>
      </c>
      <c r="C37" s="14" t="s">
        <v>142</v>
      </c>
      <c r="D37" s="15"/>
      <c r="E37" s="15">
        <v>69346</v>
      </c>
      <c r="F37" s="15" t="s">
        <v>143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144</v>
      </c>
      <c r="C38" s="14" t="s">
        <v>145</v>
      </c>
      <c r="D38" s="15"/>
      <c r="E38" s="15">
        <v>147000</v>
      </c>
      <c r="F38" s="15" t="s">
        <v>143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95</v>
      </c>
      <c r="B39" s="8" t="s">
        <v>146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120</v>
      </c>
      <c r="S39" s="9"/>
      <c r="T39" s="9">
        <v>0</v>
      </c>
    </row>
    <row r="40" spans="1:20" ht="12.75">
      <c r="A40" s="7" t="s">
        <v>97</v>
      </c>
      <c r="B40" s="8" t="s">
        <v>147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120</v>
      </c>
      <c r="S40" s="9"/>
      <c r="T40" s="9">
        <v>0</v>
      </c>
    </row>
    <row r="41" spans="1:20" ht="12.75">
      <c r="A41" s="7" t="s">
        <v>99</v>
      </c>
      <c r="B41" s="8" t="s">
        <v>148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120</v>
      </c>
      <c r="S41" s="9"/>
      <c r="T41" s="9">
        <v>0</v>
      </c>
    </row>
    <row r="42" spans="1:20" ht="12.75">
      <c r="A42" s="7" t="s">
        <v>124</v>
      </c>
      <c r="B42" s="8" t="s">
        <v>100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149</v>
      </c>
      <c r="C43" s="8"/>
      <c r="D43" s="9">
        <v>25</v>
      </c>
      <c r="E43" s="9">
        <v>696773</v>
      </c>
      <c r="F43" s="9">
        <v>0</v>
      </c>
      <c r="G43" s="9">
        <v>0</v>
      </c>
      <c r="H43" s="9">
        <v>696773</v>
      </c>
      <c r="I43" s="9">
        <f>ROUND(H43/'Table I'!G18*100,2)</f>
        <v>12.64</v>
      </c>
      <c r="J43" s="9">
        <v>696773</v>
      </c>
      <c r="K43" s="9">
        <v>0</v>
      </c>
      <c r="L43" s="9">
        <v>696773</v>
      </c>
      <c r="M43" s="9">
        <f>ROUND(L43/('Table I'!G13+'Table I'!G14+'Table I'!G15)*100,2)</f>
        <v>12.64</v>
      </c>
      <c r="N43" s="9">
        <v>0</v>
      </c>
      <c r="O43" s="9">
        <f>ROUND((H43+N43)/'Table I'!G18*100,2)</f>
        <v>12.64</v>
      </c>
      <c r="P43" s="9">
        <v>0</v>
      </c>
      <c r="Q43" s="9">
        <f>ROUND(P43/'Table I'!G14*100,2)</f>
        <v>0</v>
      </c>
      <c r="R43" s="9" t="s">
        <v>120</v>
      </c>
      <c r="S43" s="9"/>
      <c r="T43" s="9">
        <v>681773</v>
      </c>
    </row>
    <row r="44" spans="1:20" ht="12.75">
      <c r="A44" s="13"/>
      <c r="B44" s="14" t="s">
        <v>70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150</v>
      </c>
      <c r="C45" s="14" t="s">
        <v>151</v>
      </c>
      <c r="D45" s="15"/>
      <c r="E45" s="15">
        <v>66000</v>
      </c>
      <c r="F45" s="15" t="s">
        <v>143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152</v>
      </c>
      <c r="C46" s="14" t="s">
        <v>153</v>
      </c>
      <c r="D46" s="15"/>
      <c r="E46" s="15">
        <v>253627</v>
      </c>
      <c r="F46" s="15" t="s">
        <v>143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154</v>
      </c>
      <c r="C47" s="14" t="s">
        <v>155</v>
      </c>
      <c r="D47" s="15"/>
      <c r="E47" s="15">
        <v>236603</v>
      </c>
      <c r="F47" s="15" t="s">
        <v>143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156</v>
      </c>
      <c r="C48" s="8"/>
      <c r="D48" s="9">
        <v>3</v>
      </c>
      <c r="E48" s="9">
        <v>6</v>
      </c>
      <c r="F48" s="9">
        <v>0</v>
      </c>
      <c r="G48" s="9">
        <v>0</v>
      </c>
      <c r="H48" s="9">
        <v>6</v>
      </c>
      <c r="I48" s="9">
        <f>ROUND(H48/'Table I'!G18*100,2)</f>
        <v>0</v>
      </c>
      <c r="J48" s="9">
        <v>6</v>
      </c>
      <c r="K48" s="9">
        <v>0</v>
      </c>
      <c r="L48" s="9">
        <v>6</v>
      </c>
      <c r="M48" s="9">
        <f>ROUND(L48/('Table I'!G13+'Table I'!G14+'Table I'!G15)*100,2)</f>
        <v>0</v>
      </c>
      <c r="N48" s="9">
        <v>0</v>
      </c>
      <c r="O48" s="9">
        <f>ROUND((H48+N48)/'Table I'!G18*100,2)</f>
        <v>0</v>
      </c>
      <c r="P48" s="9">
        <v>0</v>
      </c>
      <c r="Q48" s="9">
        <f>ROUND(P48/'Table I'!G14*100,2)</f>
        <v>0</v>
      </c>
      <c r="R48" s="9" t="s">
        <v>120</v>
      </c>
      <c r="S48" s="9"/>
      <c r="T48" s="9">
        <v>6</v>
      </c>
    </row>
    <row r="49" spans="1:20" ht="12.75">
      <c r="A49" s="7"/>
      <c r="B49" s="8" t="s">
        <v>157</v>
      </c>
      <c r="C49" s="8"/>
      <c r="D49" s="9">
        <v>78</v>
      </c>
      <c r="E49" s="9">
        <v>472500</v>
      </c>
      <c r="F49" s="9">
        <v>0</v>
      </c>
      <c r="G49" s="9">
        <v>0</v>
      </c>
      <c r="H49" s="9">
        <v>472500</v>
      </c>
      <c r="I49" s="9">
        <f>ROUND(H49/'Table I'!G18*100,2)</f>
        <v>8.57</v>
      </c>
      <c r="J49" s="9">
        <v>472500</v>
      </c>
      <c r="K49" s="9">
        <v>0</v>
      </c>
      <c r="L49" s="9">
        <v>472500</v>
      </c>
      <c r="M49" s="9">
        <f>ROUND(L49/('Table I'!G13+'Table I'!G14+'Table I'!G15)*100,2)</f>
        <v>8.57</v>
      </c>
      <c r="N49" s="9">
        <v>0</v>
      </c>
      <c r="O49" s="9">
        <f>ROUND((H49+N49)/'Table I'!G18*100,2)</f>
        <v>8.57</v>
      </c>
      <c r="P49" s="9">
        <v>0</v>
      </c>
      <c r="Q49" s="9">
        <f>ROUND(P49/'Table I'!G14*100,2)</f>
        <v>0</v>
      </c>
      <c r="R49" s="9" t="s">
        <v>120</v>
      </c>
      <c r="S49" s="9"/>
      <c r="T49" s="9">
        <v>472500</v>
      </c>
    </row>
    <row r="50" spans="1:20" ht="12.75">
      <c r="A50" s="7"/>
      <c r="B50" s="8" t="s">
        <v>158</v>
      </c>
      <c r="C50" s="8"/>
      <c r="D50" s="9">
        <v>1</v>
      </c>
      <c r="E50" s="9">
        <v>50</v>
      </c>
      <c r="F50" s="9">
        <v>0</v>
      </c>
      <c r="G50" s="9">
        <v>0</v>
      </c>
      <c r="H50" s="9">
        <v>50</v>
      </c>
      <c r="I50" s="9">
        <f>ROUND(H50/'Table I'!G18*100,2)</f>
        <v>0</v>
      </c>
      <c r="J50" s="9">
        <v>50</v>
      </c>
      <c r="K50" s="9">
        <v>0</v>
      </c>
      <c r="L50" s="9">
        <v>50</v>
      </c>
      <c r="M50" s="9">
        <f>ROUND(L50/('Table I'!G13+'Table I'!G14+'Table I'!G15)*100,2)</f>
        <v>0</v>
      </c>
      <c r="N50" s="9">
        <v>0</v>
      </c>
      <c r="O50" s="9">
        <f>ROUND((H50+N50)/'Table I'!G18*100,2)</f>
        <v>0</v>
      </c>
      <c r="P50" s="9">
        <v>0</v>
      </c>
      <c r="Q50" s="9">
        <f>ROUND(P50/'Table I'!G14*100,2)</f>
        <v>0</v>
      </c>
      <c r="R50" s="9" t="s">
        <v>120</v>
      </c>
      <c r="S50" s="9"/>
      <c r="T50" s="9">
        <v>50</v>
      </c>
    </row>
    <row r="51" spans="1:20" ht="12.75">
      <c r="A51" s="7"/>
      <c r="B51" s="8" t="s">
        <v>159</v>
      </c>
      <c r="C51" s="8"/>
      <c r="D51" s="9">
        <v>2</v>
      </c>
      <c r="E51" s="9">
        <v>929</v>
      </c>
      <c r="F51" s="9">
        <v>0</v>
      </c>
      <c r="G51" s="9">
        <v>0</v>
      </c>
      <c r="H51" s="9">
        <v>929</v>
      </c>
      <c r="I51" s="9">
        <f>ROUND(H51/'Table I'!G18*100,2)</f>
        <v>0.02</v>
      </c>
      <c r="J51" s="9">
        <v>929</v>
      </c>
      <c r="K51" s="9">
        <v>0</v>
      </c>
      <c r="L51" s="9">
        <v>929</v>
      </c>
      <c r="M51" s="9">
        <f>ROUND(L51/('Table I'!G13+'Table I'!G14+'Table I'!G15)*100,2)</f>
        <v>0.02</v>
      </c>
      <c r="N51" s="9">
        <v>0</v>
      </c>
      <c r="O51" s="9">
        <f>ROUND((H51+N51)/'Table I'!G18*100,2)</f>
        <v>0.02</v>
      </c>
      <c r="P51" s="9">
        <v>0</v>
      </c>
      <c r="Q51" s="9">
        <f>ROUND(P51/'Table I'!G14*100,2)</f>
        <v>0</v>
      </c>
      <c r="R51" s="9" t="s">
        <v>120</v>
      </c>
      <c r="S51" s="9"/>
      <c r="T51" s="9">
        <v>929</v>
      </c>
    </row>
    <row r="52" spans="1:20" ht="12.75">
      <c r="A52" s="7" t="s">
        <v>124</v>
      </c>
      <c r="B52" s="8" t="s">
        <v>160</v>
      </c>
      <c r="C52" s="8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>ROUND(H52/'Table I'!G18*100,2)</f>
        <v>0</v>
      </c>
      <c r="J52" s="9">
        <v>0</v>
      </c>
      <c r="K52" s="9">
        <v>0</v>
      </c>
      <c r="L52" s="9">
        <v>0</v>
      </c>
      <c r="M52" s="9">
        <f>ROUND(L52/('Table I'!G13+'Table I'!G14+'Table I'!G15)*100,2)</f>
        <v>0</v>
      </c>
      <c r="N52" s="9">
        <v>0</v>
      </c>
      <c r="O52" s="9">
        <f>ROUND((H52+N52)/'Table I'!G18*100,2)</f>
        <v>0</v>
      </c>
      <c r="P52" s="9">
        <v>0</v>
      </c>
      <c r="Q52" s="9">
        <f>ROUND(P52/'Table I'!G14*100,2)</f>
        <v>0</v>
      </c>
      <c r="R52" s="9" t="s">
        <v>120</v>
      </c>
      <c r="S52" s="9"/>
      <c r="T52" s="9">
        <v>0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161</v>
      </c>
      <c r="C54" s="8"/>
      <c r="D54" s="9">
        <v>1663</v>
      </c>
      <c r="E54" s="9">
        <v>3669773</v>
      </c>
      <c r="F54" s="9">
        <v>0</v>
      </c>
      <c r="G54" s="9">
        <v>0</v>
      </c>
      <c r="H54" s="9">
        <v>3669773</v>
      </c>
      <c r="I54" s="9">
        <f>ROUND(H54/'Table I'!G18*100,2)</f>
        <v>66.56</v>
      </c>
      <c r="J54" s="9">
        <v>3669773</v>
      </c>
      <c r="K54" s="9">
        <v>0</v>
      </c>
      <c r="L54" s="9">
        <v>3669773</v>
      </c>
      <c r="M54" s="9">
        <f>ROUND(L54/('Table I'!G13+'Table I'!G14+'Table I'!G15)*100,2)</f>
        <v>66.56</v>
      </c>
      <c r="N54" s="9">
        <v>0</v>
      </c>
      <c r="O54" s="9">
        <f>ROUND((H54+N54)/'Table I'!G18*100,2)</f>
        <v>66.56</v>
      </c>
      <c r="P54" s="9">
        <v>0</v>
      </c>
      <c r="Q54" s="9">
        <f>ROUND(P54/'Table I'!G14*100,2)</f>
        <v>0</v>
      </c>
      <c r="R54" s="9"/>
      <c r="S54" s="9"/>
      <c r="T54" s="9">
        <v>3352153</v>
      </c>
    </row>
    <row r="55" spans="1:20" ht="12.75">
      <c r="A55" s="1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7"/>
      <c r="B56" s="8" t="s">
        <v>162</v>
      </c>
      <c r="C56" s="8"/>
      <c r="D56" s="9">
        <v>1663</v>
      </c>
      <c r="E56" s="9">
        <v>3669773</v>
      </c>
      <c r="F56" s="9">
        <v>0</v>
      </c>
      <c r="G56" s="9">
        <v>0</v>
      </c>
      <c r="H56" s="9">
        <v>3669773</v>
      </c>
      <c r="I56" s="9">
        <f>ROUND(H56/'Table I'!G18*100,2)</f>
        <v>66.56</v>
      </c>
      <c r="J56" s="9">
        <v>3669773</v>
      </c>
      <c r="K56" s="9">
        <v>0</v>
      </c>
      <c r="L56" s="9">
        <v>3669773</v>
      </c>
      <c r="M56" s="9">
        <f>ROUND(L56/('Table I'!G13+'Table I'!G14+'Table I'!G15)*100,2)</f>
        <v>66.56</v>
      </c>
      <c r="N56" s="9">
        <v>0</v>
      </c>
      <c r="O56" s="9">
        <f>ROUND((H56+N56)/'Table I'!G18*100,2)</f>
        <v>66.56</v>
      </c>
      <c r="P56" s="9">
        <v>0</v>
      </c>
      <c r="Q56" s="9">
        <f>ROUND(P56/'Table I'!G18*100,2)</f>
        <v>0</v>
      </c>
      <c r="R56" s="9"/>
      <c r="S56" s="9"/>
      <c r="T56" s="9">
        <v>3352153</v>
      </c>
    </row>
    <row r="57" spans="1:2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6" t="s">
        <v>163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 t="s">
        <v>111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7:T57"/>
    <mergeCell ref="A58:T59"/>
    <mergeCell ref="A60:T6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115</v>
      </c>
      <c r="P3" s="5" t="s">
        <v>35</v>
      </c>
      <c r="Q3" s="5"/>
      <c r="R3" s="5" t="s">
        <v>36</v>
      </c>
      <c r="S3" s="5"/>
      <c r="T3" s="5" t="s">
        <v>165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116</v>
      </c>
      <c r="S7" s="5" t="s">
        <v>166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167</v>
      </c>
      <c r="B13" s="18" t="s">
        <v>168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120</v>
      </c>
      <c r="S13" s="19"/>
      <c r="T13" s="19">
        <v>0</v>
      </c>
    </row>
    <row r="14" spans="1:20" ht="12.75">
      <c r="A14" s="7" t="s">
        <v>169</v>
      </c>
      <c r="B14" s="8" t="s">
        <v>170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120</v>
      </c>
      <c r="S14" s="9"/>
      <c r="T14" s="9">
        <v>0</v>
      </c>
    </row>
    <row r="15" spans="1:20" ht="12.75">
      <c r="A15" s="7"/>
      <c r="B15" s="8" t="s">
        <v>171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173</v>
      </c>
      <c r="B3" s="5" t="s">
        <v>174</v>
      </c>
      <c r="C3" s="5"/>
      <c r="D3" s="5"/>
      <c r="E3" s="5" t="s">
        <v>175</v>
      </c>
      <c r="F3" s="5"/>
      <c r="G3" s="5"/>
      <c r="H3" s="5" t="s">
        <v>176</v>
      </c>
      <c r="I3" s="5"/>
      <c r="J3" s="5" t="s">
        <v>177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178</v>
      </c>
      <c r="C10" s="5" t="s">
        <v>179</v>
      </c>
      <c r="D10" s="5" t="s">
        <v>180</v>
      </c>
      <c r="E10" s="5" t="s">
        <v>178</v>
      </c>
      <c r="F10" s="5" t="s">
        <v>179</v>
      </c>
      <c r="G10" s="5" t="s">
        <v>180</v>
      </c>
      <c r="H10" s="6" t="s">
        <v>181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182</v>
      </c>
      <c r="B16" s="21" t="s">
        <v>183</v>
      </c>
      <c r="C16" s="21"/>
      <c r="D16" s="21"/>
      <c r="E16" s="21" t="s">
        <v>183</v>
      </c>
      <c r="F16" s="21"/>
      <c r="G16" s="21"/>
      <c r="H16" s="21" t="s">
        <v>184</v>
      </c>
      <c r="I16" s="21" t="s">
        <v>185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186</v>
      </c>
      <c r="I17" s="21" t="s">
        <v>185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187</v>
      </c>
      <c r="I18" s="22" t="s">
        <v>185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188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189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190</v>
      </c>
      <c r="B24" s="21" t="s">
        <v>183</v>
      </c>
      <c r="C24" s="21"/>
      <c r="D24" s="21"/>
      <c r="E24" s="21" t="s">
        <v>183</v>
      </c>
      <c r="F24" s="21"/>
      <c r="G24" s="21"/>
      <c r="H24" s="21" t="s">
        <v>184</v>
      </c>
      <c r="I24" s="21" t="s">
        <v>185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186</v>
      </c>
      <c r="I25" s="21" t="s">
        <v>185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187</v>
      </c>
      <c r="I26" s="22" t="s">
        <v>185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188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189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191</v>
      </c>
      <c r="B32" s="21" t="s">
        <v>183</v>
      </c>
      <c r="C32" s="21"/>
      <c r="D32" s="21"/>
      <c r="E32" s="21" t="s">
        <v>183</v>
      </c>
      <c r="F32" s="21"/>
      <c r="G32" s="21"/>
      <c r="H32" s="21" t="s">
        <v>184</v>
      </c>
      <c r="I32" s="21" t="s">
        <v>185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186</v>
      </c>
      <c r="I33" s="21" t="s">
        <v>185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187</v>
      </c>
      <c r="I34" s="22" t="s">
        <v>185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188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189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</sheetData>
  <sheetProtection selectLockedCells="1" selectUnlockedCells="1"/>
  <mergeCells count="51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2019-07-09T08:27:52Z</dcterms:created>
  <dcterms:modified xsi:type="dcterms:W3CDTF">2019-07-09T08:34:20Z</dcterms:modified>
  <cp:category/>
  <cp:version/>
  <cp:contentType/>
  <cp:contentStatus/>
  <cp:revision>1</cp:revision>
</cp:coreProperties>
</file>